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 activeTab="1"/>
  </bookViews>
  <sheets>
    <sheet name="01_Демография" sheetId="2" r:id="rId1"/>
    <sheet name="02_Занятость" sheetId="3" r:id="rId2"/>
    <sheet name="03_АПК " sheetId="7" r:id="rId3"/>
    <sheet name="04_ОРТ" sheetId="5" r:id="rId4"/>
    <sheet name="05_Соцсфера " sheetId="8" r:id="rId5"/>
    <sheet name="06_Неналоговые доходы Б" sheetId="12" r:id="rId6"/>
    <sheet name="06_Сводный финансовый баланс Б" sheetId="13" r:id="rId7"/>
    <sheet name="Лист1" sheetId="9" r:id="rId8"/>
  </sheets>
  <definedNames>
    <definedName name="_ftn1" localSheetId="4">'05_Соцсфера '!$A$19</definedName>
    <definedName name="_ftnref1" localSheetId="4">'05_Соцсфера '!$A$11</definedName>
    <definedName name="_xlnm.Print_Titles" localSheetId="0">'01_Демография'!$8:$11</definedName>
    <definedName name="_xlnm.Print_Titles" localSheetId="1">'02_Занятость'!$4:$6</definedName>
    <definedName name="_xlnm.Print_Area" localSheetId="1">'02_Занятость'!$A$1:$K$69</definedName>
  </definedNames>
  <calcPr calcId="145621"/>
</workbook>
</file>

<file path=xl/calcChain.xml><?xml version="1.0" encoding="utf-8"?>
<calcChain xmlns="http://schemas.openxmlformats.org/spreadsheetml/2006/main">
  <c r="H39" i="13" l="1"/>
  <c r="H49" i="13" s="1"/>
  <c r="G39" i="13"/>
  <c r="G49" i="13" s="1"/>
  <c r="F39" i="13"/>
  <c r="F49" i="13" s="1"/>
  <c r="E39" i="13"/>
  <c r="E49" i="13" s="1"/>
  <c r="D39" i="13"/>
  <c r="D49" i="13" s="1"/>
  <c r="C39" i="13"/>
  <c r="C49" i="13" s="1"/>
  <c r="H24" i="13"/>
  <c r="G24" i="13"/>
  <c r="F24" i="13"/>
  <c r="E24" i="13"/>
  <c r="D24" i="13"/>
  <c r="C24" i="13"/>
  <c r="H8" i="13"/>
  <c r="H23" i="13" s="1"/>
  <c r="H31" i="13" s="1"/>
  <c r="H51" i="13" s="1"/>
  <c r="G8" i="13"/>
  <c r="G23" i="13" s="1"/>
  <c r="G31" i="13" s="1"/>
  <c r="G51" i="13" s="1"/>
  <c r="F8" i="13"/>
  <c r="F23" i="13" s="1"/>
  <c r="F31" i="13" s="1"/>
  <c r="F51" i="13" s="1"/>
  <c r="E8" i="13"/>
  <c r="E23" i="13" s="1"/>
  <c r="E31" i="13" s="1"/>
  <c r="E51" i="13" s="1"/>
  <c r="D8" i="13"/>
  <c r="D23" i="13" s="1"/>
  <c r="D31" i="13" s="1"/>
  <c r="D51" i="13" s="1"/>
  <c r="C8" i="13"/>
  <c r="C23" i="13" s="1"/>
  <c r="C31" i="13" s="1"/>
  <c r="C51" i="13" s="1"/>
  <c r="H10" i="12"/>
  <c r="G10" i="12"/>
  <c r="F10" i="12"/>
  <c r="E10" i="12"/>
  <c r="D10" i="12"/>
  <c r="C10" i="12"/>
  <c r="H8" i="12"/>
  <c r="G8" i="12"/>
  <c r="F8" i="12"/>
  <c r="E8" i="12"/>
  <c r="D8" i="12"/>
  <c r="C8" i="12"/>
  <c r="D8" i="7" l="1"/>
  <c r="E8" i="7" s="1"/>
  <c r="G8" i="7" s="1"/>
  <c r="I8" i="7" s="1"/>
  <c r="F8" i="7" l="1"/>
  <c r="H8" i="7" s="1"/>
  <c r="J8" i="7" s="1"/>
  <c r="E25" i="3"/>
  <c r="K57" i="3"/>
  <c r="J57" i="3"/>
  <c r="I57" i="3"/>
  <c r="H57" i="3"/>
  <c r="G57" i="3"/>
  <c r="F57" i="3"/>
  <c r="E57" i="3"/>
  <c r="D57" i="3"/>
  <c r="D63" i="3"/>
  <c r="E6" i="5" l="1"/>
  <c r="F6" i="5" l="1"/>
  <c r="H6" i="5" s="1"/>
  <c r="J6" i="5" s="1"/>
  <c r="G6" i="5"/>
  <c r="I6" i="5" s="1"/>
  <c r="K6" i="5" s="1"/>
  <c r="K64" i="3" l="1"/>
  <c r="J64" i="3"/>
  <c r="I64" i="3"/>
  <c r="H64" i="3"/>
  <c r="G64" i="3"/>
  <c r="F64" i="3"/>
  <c r="E64" i="3"/>
  <c r="D64" i="3"/>
  <c r="C64" i="3"/>
  <c r="K63" i="3"/>
  <c r="J63" i="3"/>
  <c r="I63" i="3"/>
  <c r="H63" i="3"/>
  <c r="G63" i="3"/>
  <c r="F63" i="3"/>
  <c r="E63" i="3"/>
  <c r="K61" i="3"/>
  <c r="J61" i="3"/>
  <c r="I61" i="3"/>
  <c r="H61" i="3"/>
  <c r="G61" i="3"/>
  <c r="F61" i="3"/>
  <c r="E61" i="3"/>
  <c r="D61" i="3"/>
  <c r="K59" i="3"/>
  <c r="J59" i="3"/>
  <c r="I59" i="3"/>
  <c r="H59" i="3"/>
  <c r="G59" i="3"/>
  <c r="F59" i="3"/>
  <c r="E59" i="3"/>
  <c r="D59" i="3"/>
  <c r="K55" i="3"/>
  <c r="J55" i="3"/>
  <c r="I55" i="3"/>
  <c r="H55" i="3"/>
  <c r="G55" i="3"/>
  <c r="F55" i="3"/>
  <c r="E55" i="3"/>
  <c r="D55" i="3"/>
  <c r="K53" i="3"/>
  <c r="J53" i="3"/>
  <c r="I53" i="3"/>
  <c r="H53" i="3"/>
  <c r="G53" i="3"/>
  <c r="F53" i="3"/>
  <c r="E53" i="3"/>
  <c r="D53" i="3"/>
  <c r="K51" i="3"/>
  <c r="J51" i="3"/>
  <c r="I51" i="3"/>
  <c r="H51" i="3"/>
  <c r="G51" i="3"/>
  <c r="F51" i="3"/>
  <c r="E51" i="3"/>
  <c r="D51" i="3"/>
  <c r="K49" i="3"/>
  <c r="J49" i="3"/>
  <c r="I49" i="3"/>
  <c r="H49" i="3"/>
  <c r="G49" i="3"/>
  <c r="F49" i="3"/>
  <c r="E49" i="3"/>
  <c r="D49" i="3"/>
  <c r="K47" i="3"/>
  <c r="J47" i="3"/>
  <c r="I47" i="3"/>
  <c r="H47" i="3"/>
  <c r="G47" i="3"/>
  <c r="F47" i="3"/>
  <c r="E47" i="3"/>
  <c r="D47" i="3"/>
  <c r="K41" i="3"/>
  <c r="J41" i="3"/>
  <c r="I41" i="3"/>
  <c r="H41" i="3"/>
  <c r="G41" i="3"/>
  <c r="F41" i="3"/>
  <c r="E41" i="3"/>
  <c r="D41" i="3"/>
  <c r="K39" i="3"/>
  <c r="J39" i="3"/>
  <c r="I39" i="3"/>
  <c r="H39" i="3"/>
  <c r="G39" i="3"/>
  <c r="F39" i="3"/>
  <c r="E39" i="3"/>
  <c r="D39" i="3"/>
  <c r="K37" i="3"/>
  <c r="J37" i="3"/>
  <c r="I37" i="3"/>
  <c r="H37" i="3"/>
  <c r="G37" i="3"/>
  <c r="F37" i="3"/>
  <c r="E37" i="3"/>
  <c r="D37" i="3"/>
  <c r="K35" i="3"/>
  <c r="J35" i="3"/>
  <c r="I35" i="3"/>
  <c r="H35" i="3"/>
  <c r="G35" i="3"/>
  <c r="F35" i="3"/>
  <c r="E35" i="3"/>
  <c r="D35" i="3"/>
  <c r="K33" i="3"/>
  <c r="J33" i="3"/>
  <c r="I33" i="3"/>
  <c r="H33" i="3"/>
  <c r="G33" i="3"/>
  <c r="F33" i="3"/>
  <c r="E33" i="3"/>
  <c r="D33" i="3"/>
  <c r="K31" i="3"/>
  <c r="J31" i="3"/>
  <c r="I31" i="3"/>
  <c r="H31" i="3"/>
  <c r="G31" i="3"/>
  <c r="F31" i="3"/>
  <c r="E31" i="3"/>
  <c r="D31" i="3"/>
  <c r="K29" i="3"/>
  <c r="J29" i="3"/>
  <c r="I29" i="3"/>
  <c r="H29" i="3"/>
  <c r="G29" i="3"/>
  <c r="F29" i="3"/>
  <c r="E29" i="3"/>
  <c r="D29" i="3"/>
  <c r="K27" i="3"/>
  <c r="J27" i="3"/>
  <c r="I27" i="3"/>
  <c r="H27" i="3"/>
  <c r="G27" i="3"/>
  <c r="F27" i="3"/>
  <c r="E27" i="3"/>
  <c r="D27" i="3"/>
  <c r="K25" i="3"/>
  <c r="J25" i="3"/>
  <c r="I25" i="3"/>
  <c r="H25" i="3"/>
  <c r="G25" i="3"/>
  <c r="F25" i="3"/>
  <c r="D25" i="3"/>
  <c r="K23" i="3"/>
  <c r="J23" i="3"/>
  <c r="I23" i="3"/>
  <c r="H23" i="3"/>
  <c r="G23" i="3"/>
  <c r="F23" i="3"/>
  <c r="E23" i="3"/>
  <c r="D23" i="3"/>
  <c r="K21" i="3"/>
  <c r="J21" i="3"/>
  <c r="I21" i="3"/>
  <c r="H21" i="3"/>
  <c r="G21" i="3"/>
  <c r="F21" i="3"/>
  <c r="E21" i="3"/>
  <c r="D21" i="3"/>
  <c r="K17" i="3"/>
  <c r="K9" i="3" s="1"/>
  <c r="J17" i="3"/>
  <c r="J9" i="3" s="1"/>
  <c r="I17" i="3"/>
  <c r="I9" i="3" s="1"/>
  <c r="H17" i="3"/>
  <c r="H9" i="3" s="1"/>
  <c r="G17" i="3"/>
  <c r="G9" i="3" s="1"/>
  <c r="F17" i="3"/>
  <c r="E17" i="3"/>
  <c r="E9" i="3" s="1"/>
  <c r="D17" i="3"/>
  <c r="D9" i="3" s="1"/>
  <c r="C17" i="3"/>
  <c r="C9" i="3" s="1"/>
  <c r="K16" i="3"/>
  <c r="J16" i="3"/>
  <c r="I16" i="3"/>
  <c r="H16" i="3"/>
  <c r="G16" i="3"/>
  <c r="F16" i="3"/>
  <c r="E16" i="3"/>
  <c r="D16" i="3"/>
  <c r="K14" i="3"/>
  <c r="J14" i="3"/>
  <c r="I14" i="3"/>
  <c r="H14" i="3"/>
  <c r="G14" i="3"/>
  <c r="F14" i="3"/>
  <c r="E14" i="3"/>
  <c r="D14" i="3"/>
  <c r="K12" i="3"/>
  <c r="J12" i="3"/>
  <c r="I12" i="3"/>
  <c r="H12" i="3"/>
  <c r="G12" i="3"/>
  <c r="F12" i="3"/>
  <c r="E12" i="3"/>
  <c r="D12" i="3"/>
  <c r="K7" i="3"/>
  <c r="J7" i="3"/>
  <c r="I7" i="3"/>
  <c r="H7" i="3"/>
  <c r="G7" i="3"/>
  <c r="F7" i="3"/>
  <c r="E7" i="3"/>
  <c r="D7" i="3"/>
  <c r="C7" i="3"/>
  <c r="J31" i="2"/>
  <c r="I31" i="2"/>
  <c r="H31" i="2"/>
  <c r="G31" i="2"/>
  <c r="F31" i="2"/>
  <c r="E31" i="2"/>
  <c r="D31" i="2"/>
  <c r="J27" i="2"/>
  <c r="J29" i="2" s="1"/>
  <c r="I27" i="2"/>
  <c r="I29" i="2" s="1"/>
  <c r="H27" i="2"/>
  <c r="H29" i="2" s="1"/>
  <c r="G27" i="2"/>
  <c r="G29" i="2" s="1"/>
  <c r="F27" i="2"/>
  <c r="E27" i="2"/>
  <c r="E29" i="2" s="1"/>
  <c r="D27" i="2"/>
  <c r="D29" i="2" s="1"/>
  <c r="C27" i="2"/>
  <c r="C29" i="2" s="1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J23" i="2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J19" i="2"/>
  <c r="I19" i="2"/>
  <c r="H19" i="2"/>
  <c r="G19" i="2"/>
  <c r="F19" i="2"/>
  <c r="E19" i="2"/>
  <c r="D19" i="2"/>
  <c r="C19" i="2"/>
  <c r="J17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J13" i="2"/>
  <c r="I13" i="2"/>
  <c r="H13" i="2"/>
  <c r="G13" i="2"/>
  <c r="F13" i="2"/>
  <c r="E13" i="2"/>
  <c r="D13" i="2"/>
  <c r="G14" i="2" l="1"/>
  <c r="E14" i="2"/>
  <c r="C14" i="2"/>
  <c r="I14" i="2"/>
  <c r="J14" i="2"/>
  <c r="H14" i="2"/>
  <c r="K8" i="3"/>
  <c r="J8" i="3"/>
  <c r="I8" i="3"/>
  <c r="H8" i="3"/>
  <c r="F8" i="3"/>
  <c r="G8" i="3"/>
  <c r="F18" i="3"/>
  <c r="I18" i="3"/>
  <c r="J18" i="3"/>
  <c r="H18" i="3"/>
  <c r="F9" i="3"/>
  <c r="E18" i="3"/>
  <c r="D18" i="3"/>
  <c r="E8" i="3"/>
  <c r="D8" i="3"/>
  <c r="F14" i="2"/>
  <c r="D14" i="2"/>
  <c r="J28" i="2"/>
  <c r="F28" i="2"/>
  <c r="F29" i="2"/>
  <c r="G18" i="3"/>
  <c r="K18" i="3"/>
  <c r="G28" i="2"/>
  <c r="D28" i="2"/>
  <c r="H28" i="2"/>
  <c r="E28" i="2"/>
  <c r="I28" i="2"/>
</calcChain>
</file>

<file path=xl/sharedStrings.xml><?xml version="1.0" encoding="utf-8"?>
<sst xmlns="http://schemas.openxmlformats.org/spreadsheetml/2006/main" count="360" uniqueCount="182">
  <si>
    <t>Показатели</t>
  </si>
  <si>
    <t>Единица измерения</t>
  </si>
  <si>
    <t>отчет</t>
  </si>
  <si>
    <t>оценка</t>
  </si>
  <si>
    <t>консерват. вариант</t>
  </si>
  <si>
    <t>базовый вариант</t>
  </si>
  <si>
    <t xml:space="preserve">Среднегодовая численность населения </t>
  </si>
  <si>
    <t>человек</t>
  </si>
  <si>
    <t>в % к пред. году</t>
  </si>
  <si>
    <t xml:space="preserve">    в том числе в возрасте:</t>
  </si>
  <si>
    <t xml:space="preserve">   моложе трудоспособного </t>
  </si>
  <si>
    <t>в % к среднегод.  числ-ти нас-я</t>
  </si>
  <si>
    <t xml:space="preserve">   трудоспособном</t>
  </si>
  <si>
    <t>в % к среднегод.     числ-ти нас-я</t>
  </si>
  <si>
    <t xml:space="preserve">   старше трудоспособного </t>
  </si>
  <si>
    <t>в % к среднегод.    числ-ти нас-я</t>
  </si>
  <si>
    <t>Численность родившихся</t>
  </si>
  <si>
    <t>Общий коэффициент рождаемости</t>
  </si>
  <si>
    <t>промилле</t>
  </si>
  <si>
    <t xml:space="preserve">Численность умерших </t>
  </si>
  <si>
    <t>Общий коэффициент смертности</t>
  </si>
  <si>
    <t>Естественный прирост/убыль</t>
  </si>
  <si>
    <t>Общий коэффициент естественного прироста/убыли</t>
  </si>
  <si>
    <t>Миграционный прирост / убыль</t>
  </si>
  <si>
    <t>в среднем за год</t>
  </si>
  <si>
    <t>Прогноз</t>
  </si>
  <si>
    <t>2023 год</t>
  </si>
  <si>
    <t>2024 год</t>
  </si>
  <si>
    <t>консерва-тивный</t>
  </si>
  <si>
    <t>базовый</t>
  </si>
  <si>
    <t>ТРУДОВЫЕ РЕСУРСЫ - всего</t>
  </si>
  <si>
    <t>в% к предыдущ.году</t>
  </si>
  <si>
    <t>строка проверки</t>
  </si>
  <si>
    <t xml:space="preserve">   в том числе:</t>
  </si>
  <si>
    <t xml:space="preserve">   трудоспособное население в трудоспособном возрасте</t>
  </si>
  <si>
    <t xml:space="preserve">   иностранные трудовые мигранты</t>
  </si>
  <si>
    <t xml:space="preserve">   лица старше трудоспособного возраста и подростки, занятые в экономике</t>
  </si>
  <si>
    <t>Занятые в экономике - всего</t>
  </si>
  <si>
    <t xml:space="preserve">  из них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</si>
  <si>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</si>
  <si>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</si>
  <si>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</si>
  <si>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</si>
  <si>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Водоснабжение; водоотведение, организация сбора и утилизации отходов, 
деятельность по ликвидации загрязнений
</t>
  </si>
  <si>
    <t>Строительство</t>
  </si>
  <si>
    <t>Торговля оптовая и розничная; ремонт авто-транспортных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</si>
  <si>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</si>
  <si>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</si>
  <si>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</si>
  <si>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</si>
  <si>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</si>
  <si>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</si>
  <si>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</si>
  <si>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</si>
  <si>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</si>
  <si>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</si>
  <si>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</si>
  <si>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</si>
  <si>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Учащиеся в трудоспособном возрасте, обучающиеся с отрывом от производства</t>
  </si>
  <si>
    <t>Лица в трудоспособном возрасте, не занятые трудовой деятельностью и учебой</t>
  </si>
  <si>
    <t>Среднегодовая численность безработных, зарегистрированных в службе занятости</t>
  </si>
  <si>
    <t>Уровень зарегистрированной безработицы относительно населения в трудоспособном возрасте*</t>
  </si>
  <si>
    <t>%</t>
  </si>
  <si>
    <t xml:space="preserve">Показатели развития видов агропромышленного комплекса </t>
  </si>
  <si>
    <t>Сельское хозяйство</t>
  </si>
  <si>
    <t>Валовая продукция сельского хозяйства в хозяйствах всех категорий – всего</t>
  </si>
  <si>
    <t>млн. руб. в ценах соотв. лет</t>
  </si>
  <si>
    <t>индекс-дефлятор</t>
  </si>
  <si>
    <t>Производство основных видов сельскохозяйственной продукции во всех категориях хозяйств</t>
  </si>
  <si>
    <t xml:space="preserve">  </t>
  </si>
  <si>
    <t>Зерно (в весе после доработки)</t>
  </si>
  <si>
    <t>тонн</t>
  </si>
  <si>
    <t>Подсолнечник</t>
  </si>
  <si>
    <t>Картофель</t>
  </si>
  <si>
    <t>Овощи</t>
  </si>
  <si>
    <t>Скот и птица на убой (в жив.весе)</t>
  </si>
  <si>
    <t>Молоко</t>
  </si>
  <si>
    <t>Яйца</t>
  </si>
  <si>
    <t>тыс.штук</t>
  </si>
  <si>
    <t xml:space="preserve"> по сельскому поселению Подгорное муниципального района Кинель-Черкасский Самарской области</t>
  </si>
  <si>
    <t>Единица измерения (тыс. руб.)</t>
  </si>
  <si>
    <t>прогноз</t>
  </si>
  <si>
    <t>консервативный</t>
  </si>
  <si>
    <t xml:space="preserve">Оборот розничной торговли </t>
  </si>
  <si>
    <t>тыс. руб. в ценах соответствующих лет</t>
  </si>
  <si>
    <t>Индекс физического объема оборота розничной торговли</t>
  </si>
  <si>
    <t>% к предыдущему году</t>
  </si>
  <si>
    <t>Индекс-дефлятор оборота розничной торговли</t>
  </si>
  <si>
    <t>Отчёт</t>
  </si>
  <si>
    <t>Оценка</t>
  </si>
  <si>
    <t>Консервативный</t>
  </si>
  <si>
    <t>Базовый</t>
  </si>
  <si>
    <t>ОБРАЗОВАНИЕ</t>
  </si>
  <si>
    <t>Численность детей в возрасте 1-6 лет</t>
  </si>
  <si>
    <t>Численность детей в возрасте 7-17 лет</t>
  </si>
  <si>
    <t>Численность детей в дошкольных образовательных учреждениях</t>
  </si>
  <si>
    <t>КУЛЬТУРА</t>
  </si>
  <si>
    <t>Обеспеченность:</t>
  </si>
  <si>
    <t xml:space="preserve"> общедоступными библиотеками</t>
  </si>
  <si>
    <t>учреждений на 10 тыс. населения</t>
  </si>
  <si>
    <t xml:space="preserve"> учреждениями культурно-досугового типа</t>
  </si>
  <si>
    <t>Количество посещений социокультурных мероприятий на территории муниципального образования</t>
  </si>
  <si>
    <t>посещений на 1000 чел. населения</t>
  </si>
  <si>
    <r>
      <t>Основные показатели прогноза социально-экономического развития                                                                                                                                                 сельского поселения Подгорное  муниципального района Кинель-Черкасский Самарской области  на 2023 - 2025 годы,
по разделу «Демографическая ситуация»</t>
    </r>
    <r>
      <rPr>
        <b/>
        <sz val="10"/>
        <rFont val="Arial Cyr"/>
        <charset val="204"/>
      </rPr>
      <t xml:space="preserve">
</t>
    </r>
  </si>
  <si>
    <t>в 2,4 раза</t>
  </si>
  <si>
    <t>Основные показатели прогноза социально-экономического развития сельского поселения Подгорное                            муниципального района Кинель-Черкасский Самарской области на 2023- 2025 годы по разделу «Труд и занятость»</t>
  </si>
  <si>
    <t xml:space="preserve">2020 год отчет </t>
  </si>
  <si>
    <t>2021 год отчет/ оценка</t>
  </si>
  <si>
    <t>2022 год оценка</t>
  </si>
  <si>
    <t>2025 год</t>
  </si>
  <si>
    <t xml:space="preserve">в 3 раза </t>
  </si>
  <si>
    <t>х</t>
  </si>
  <si>
    <t xml:space="preserve"> в 2022 году и на период до 2025 года</t>
  </si>
  <si>
    <t>Отчет</t>
  </si>
  <si>
    <t xml:space="preserve">консервативный </t>
  </si>
  <si>
    <t>сельского поселения Подгорное муниципального района Кинель-Черкасский Самарской области</t>
  </si>
  <si>
    <t xml:space="preserve">Прогноз показателя "Оборот розничной торговли" на 2023-2025 годы </t>
  </si>
  <si>
    <t>Прогноз показателей развития социальной сферы на 2023 год и на период до 2025 года</t>
  </si>
  <si>
    <t>Обеспеченность детей в возрасте 1-6 лет местами в ДОУ (число детей 1-6 лет, приходящихся на 1 место в ДОУ, за исключением детей 5-6 лет, обучающихся в школах)</t>
  </si>
  <si>
    <t>сельское поселение Подгорное муниципальный район Кинель-Черкасский Самарской области</t>
  </si>
  <si>
    <t>Основные показатели неналоговых доходов для разработки</t>
  </si>
  <si>
    <t xml:space="preserve">Неналоговые доходы, подлежащие зачислению           в доходы местного бюджета  - всего                                                                          </t>
  </si>
  <si>
    <t>тыс. руб.</t>
  </si>
  <si>
    <t>в том числе:</t>
  </si>
  <si>
    <t>Доходы от использования имущества, находящегося в муниципальной собственности</t>
  </si>
  <si>
    <t>из них:</t>
  </si>
  <si>
    <t>доходы, получаемые в виде арендной либо иной платы за передачу в возмездное пользование муниципального имущества</t>
  </si>
  <si>
    <t>платежи от муниципальных унитарных предприятий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</si>
  <si>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</si>
  <si>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в виде прибыли, приходящейся на доли в уставных капиталах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</si>
  <si>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</si>
  <si>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</si>
  <si>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</si>
  <si>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</si>
  <si>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</si>
  <si>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</si>
  <si>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    (наименование муниципального образования)</t>
  </si>
  <si>
    <t>Доходы</t>
  </si>
  <si>
    <t xml:space="preserve">Налоговые доходы                                                                          </t>
  </si>
  <si>
    <t>налог на доходы физических лиц</t>
  </si>
  <si>
    <t>налоги на совокупный доход (ЕСХН)</t>
  </si>
  <si>
    <t>акцизы на нефтепродукты</t>
  </si>
  <si>
    <t>налоги на совокупный доход, из них:</t>
  </si>
  <si>
    <t>единый налог на вмененный доход для отдельных видов деятельности</t>
  </si>
  <si>
    <t>налоги на имущество, из них:</t>
  </si>
  <si>
    <t>налог на имущество физических лиц</t>
  </si>
  <si>
    <t>земельный налог</t>
  </si>
  <si>
    <t>транспортный налог</t>
  </si>
  <si>
    <t>налоги, сборы и регулярные платежи               за пользование природными ресурсами</t>
  </si>
  <si>
    <t>прочие налоговые доходы (гос.пошлина)</t>
  </si>
  <si>
    <t>Неналоговые доходы</t>
  </si>
  <si>
    <t>Итого собственных доходов</t>
  </si>
  <si>
    <t>Безвозмездные поступления от других бюджетов бюджетной системы РФ</t>
  </si>
  <si>
    <t xml:space="preserve">Дотации </t>
  </si>
  <si>
    <t>Субсидии</t>
  </si>
  <si>
    <t>Субвенции</t>
  </si>
  <si>
    <t>Иные межбюджетные трансферты</t>
  </si>
  <si>
    <t xml:space="preserve">Прочие межбюджетные трансферты </t>
  </si>
  <si>
    <t>Прочие безвозмездные поступления</t>
  </si>
  <si>
    <t>Всего доходов</t>
  </si>
  <si>
    <t xml:space="preserve">Расходы </t>
  </si>
  <si>
    <t>Расходы на общегосударственные вопросы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</si>
  <si>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</si>
  <si>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</si>
  <si>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</si>
  <si>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жилищно-коммунальное хозяйство</t>
  </si>
  <si>
    <t>Расходы на охрану окружающей среды</t>
  </si>
  <si>
    <t>Расходы на социально-культурные мероприятия, финансируемые за счет всех уровней бюджетной системы Российской Федерации</t>
  </si>
  <si>
    <t>в том числе на:</t>
  </si>
  <si>
    <t xml:space="preserve">Культуру, кинематографию </t>
  </si>
  <si>
    <t xml:space="preserve">Здравоохранение </t>
  </si>
  <si>
    <t>Социальную политику</t>
  </si>
  <si>
    <t>Физическую культуру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</si>
  <si>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</si>
  <si>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</si>
  <si>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Прочие расходы (условно утвержденные)</t>
  </si>
  <si>
    <t>Всего расходов</t>
  </si>
  <si>
    <t>Превышение доходов над расходами (+),                                   или расходов над доходами (-)</t>
  </si>
  <si>
    <t xml:space="preserve"> финансового баланса по территории сельского поселения Подгорное муниципального района Кинель-Черкасский Самарской области на 2023 год и на период до 2025 года (базовый вариант)</t>
  </si>
  <si>
    <t>Наименование муниципального образования: сельское поселение Подгорное муниципального района Кинель-Черкасский Самарской области</t>
  </si>
  <si>
    <t>Прогноз  финансового баланса по территории  сельское поселение Подгорное муниципального района Кинель-Черкасский Самарской области</t>
  </si>
  <si>
    <t xml:space="preserve">                                                      на 2023 год и на период до 2025 года (базовый вариант)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</si>
</sst>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Arial Cyr"/>
      <charset val="204"/>
    </font>
    <font>
      <i/>
      <u/>
      <sz val="11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8" fillId="0" borderId="0"/>
    <xf numFmtId="0" fontId="29" fillId="0" borderId="0" applyNumberFormat="0" applyFill="0" applyBorder="0" applyAlignment="0" applyProtection="0"/>
    <xf numFmtId="0" fontId="28" fillId="0" borderId="0"/>
  </cellStyleXfs>
  <cellXfs count="214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ill="1"/>
    <xf numFmtId="0" fontId="5" fillId="0" borderId="2" xfId="1" applyFont="1" applyBorder="1" applyAlignment="1">
      <alignment horizontal="center" vertical="center" wrapText="1"/>
    </xf>
    <xf numFmtId="164" fontId="6" fillId="0" borderId="2" xfId="1" applyNumberFormat="1" applyFont="1" applyBorder="1" applyAlignment="1" applyProtection="1">
      <alignment horizontal="center" vertical="center" wrapText="1"/>
      <protection locked="0"/>
    </xf>
    <xf numFmtId="164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vertical="top" wrapText="1"/>
    </xf>
    <xf numFmtId="1" fontId="6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vertical="top" wrapText="1"/>
    </xf>
    <xf numFmtId="0" fontId="5" fillId="0" borderId="2" xfId="1" applyFont="1" applyBorder="1" applyAlignment="1" applyProtection="1">
      <alignment horizontal="center" vertical="center" wrapText="1"/>
    </xf>
    <xf numFmtId="0" fontId="1" fillId="0" borderId="0" xfId="1" applyBorder="1" applyAlignment="1">
      <alignment horizontal="right"/>
    </xf>
    <xf numFmtId="0" fontId="13" fillId="0" borderId="0" xfId="1" applyFont="1" applyAlignment="1" applyProtection="1">
      <alignment horizontal="right"/>
    </xf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centerContinuous"/>
    </xf>
    <xf numFmtId="0" fontId="1" fillId="0" borderId="0" xfId="1" applyProtection="1"/>
    <xf numFmtId="0" fontId="5" fillId="0" borderId="1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left" vertical="top" wrapText="1"/>
    </xf>
    <xf numFmtId="0" fontId="5" fillId="0" borderId="2" xfId="1" applyFont="1" applyFill="1" applyBorder="1" applyAlignment="1" applyProtection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right" vertical="top" wrapText="1"/>
      <protection locked="0"/>
    </xf>
    <xf numFmtId="1" fontId="5" fillId="0" borderId="2" xfId="1" applyNumberFormat="1" applyFont="1" applyFill="1" applyBorder="1" applyAlignment="1" applyProtection="1">
      <alignment vertical="top" wrapText="1"/>
      <protection locked="0"/>
    </xf>
    <xf numFmtId="164" fontId="5" fillId="0" borderId="2" xfId="1" applyNumberFormat="1" applyFont="1" applyFill="1" applyBorder="1" applyAlignment="1" applyProtection="1">
      <alignment horizontal="right" vertical="top" wrapText="1"/>
      <protection locked="0"/>
    </xf>
    <xf numFmtId="164" fontId="14" fillId="0" borderId="5" xfId="1" applyNumberFormat="1" applyFont="1" applyBorder="1" applyAlignment="1">
      <alignment horizontal="right" vertical="center" wrapText="1"/>
    </xf>
    <xf numFmtId="164" fontId="14" fillId="0" borderId="5" xfId="1" applyNumberFormat="1" applyFont="1" applyFill="1" applyBorder="1" applyAlignment="1">
      <alignment horizontal="right" vertical="center" wrapText="1"/>
    </xf>
    <xf numFmtId="0" fontId="5" fillId="0" borderId="2" xfId="1" applyFont="1" applyFill="1" applyBorder="1" applyAlignment="1" applyProtection="1">
      <alignment horizontal="left" vertical="top" wrapText="1"/>
    </xf>
    <xf numFmtId="0" fontId="5" fillId="0" borderId="2" xfId="1" applyFont="1" applyFill="1" applyBorder="1" applyAlignment="1" applyProtection="1">
      <alignment vertical="top" wrapText="1"/>
    </xf>
    <xf numFmtId="0" fontId="5" fillId="0" borderId="2" xfId="1" applyFont="1" applyFill="1" applyBorder="1" applyAlignment="1" applyProtection="1">
      <alignment vertical="top" wrapText="1"/>
      <protection locked="0"/>
    </xf>
    <xf numFmtId="164" fontId="5" fillId="0" borderId="2" xfId="1" applyNumberFormat="1" applyFont="1" applyFill="1" applyBorder="1" applyAlignment="1" applyProtection="1">
      <alignment vertical="top" wrapText="1"/>
      <protection locked="0"/>
    </xf>
    <xf numFmtId="0" fontId="15" fillId="0" borderId="2" xfId="1" applyFont="1" applyFill="1" applyBorder="1" applyAlignment="1" applyProtection="1">
      <alignment vertical="top" wrapText="1"/>
    </xf>
    <xf numFmtId="0" fontId="1" fillId="0" borderId="2" xfId="1" applyFill="1" applyBorder="1" applyProtection="1"/>
    <xf numFmtId="0" fontId="16" fillId="0" borderId="2" xfId="1" applyFont="1" applyFill="1" applyBorder="1" applyAlignment="1" applyProtection="1">
      <alignment vertical="top" wrapText="1" shrinkToFit="1"/>
    </xf>
    <xf numFmtId="0" fontId="16" fillId="0" borderId="2" xfId="1" applyFont="1" applyFill="1" applyBorder="1" applyAlignment="1" applyProtection="1">
      <alignment horizontal="right" vertical="center" wrapText="1" shrinkToFit="1"/>
    </xf>
    <xf numFmtId="0" fontId="16" fillId="0" borderId="2" xfId="1" applyFont="1" applyFill="1" applyBorder="1" applyAlignment="1" applyProtection="1">
      <alignment horizontal="left" vertical="center" wrapText="1" shrinkToFit="1"/>
    </xf>
    <xf numFmtId="0" fontId="16" fillId="0" borderId="2" xfId="1" applyFont="1" applyFill="1" applyBorder="1" applyAlignment="1" applyProtection="1">
      <alignment horizontal="left" vertical="top" wrapText="1" shrinkToFit="1"/>
    </xf>
    <xf numFmtId="1" fontId="14" fillId="0" borderId="5" xfId="1" applyNumberFormat="1" applyFont="1" applyBorder="1" applyAlignment="1">
      <alignment horizontal="right" vertical="top" wrapText="1"/>
    </xf>
    <xf numFmtId="1" fontId="14" fillId="0" borderId="5" xfId="1" applyNumberFormat="1" applyFont="1" applyBorder="1" applyAlignment="1">
      <alignment horizontal="right" vertical="center" wrapText="1"/>
    </xf>
    <xf numFmtId="2" fontId="14" fillId="0" borderId="6" xfId="1" applyNumberFormat="1" applyFont="1" applyBorder="1" applyAlignment="1">
      <alignment horizontal="right" vertical="center" wrapText="1"/>
    </xf>
    <xf numFmtId="0" fontId="4" fillId="0" borderId="7" xfId="1" applyFont="1" applyBorder="1" applyAlignment="1" applyProtection="1"/>
    <xf numFmtId="0" fontId="1" fillId="0" borderId="7" xfId="1" applyBorder="1" applyAlignment="1"/>
    <xf numFmtId="0" fontId="17" fillId="0" borderId="0" xfId="1" applyFont="1"/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1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Continuous" vertical="center" wrapText="1"/>
    </xf>
    <xf numFmtId="2" fontId="25" fillId="0" borderId="2" xfId="0" applyNumberFormat="1" applyFont="1" applyFill="1" applyBorder="1" applyAlignment="1" applyProtection="1">
      <alignment horizontal="center" vertical="center" wrapText="1"/>
    </xf>
    <xf numFmtId="2" fontId="25" fillId="0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 indent="1"/>
    </xf>
    <xf numFmtId="0" fontId="5" fillId="2" borderId="2" xfId="0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/>
    <xf numFmtId="0" fontId="5" fillId="0" borderId="2" xfId="0" applyFont="1" applyFill="1" applyBorder="1" applyAlignment="1" applyProtection="1">
      <alignment horizontal="left" vertical="center" wrapText="1" indent="1"/>
    </xf>
    <xf numFmtId="0" fontId="5" fillId="0" borderId="2" xfId="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7" fillId="0" borderId="2" xfId="0" applyFont="1" applyBorder="1" applyAlignment="1" applyProtection="1">
      <alignment horizontal="centerContinuous" vertical="top" wrapText="1"/>
    </xf>
    <xf numFmtId="0" fontId="27" fillId="3" borderId="2" xfId="0" applyFont="1" applyFill="1" applyBorder="1" applyAlignment="1" applyProtection="1">
      <alignment horizontal="center" vertical="top"/>
    </xf>
    <xf numFmtId="0" fontId="27" fillId="3" borderId="2" xfId="0" applyFont="1" applyFill="1" applyBorder="1" applyAlignment="1" applyProtection="1">
      <alignment horizontal="center" vertical="top" wrapText="1"/>
    </xf>
    <xf numFmtId="0" fontId="22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/>
    </xf>
    <xf numFmtId="164" fontId="23" fillId="0" borderId="2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5" fillId="0" borderId="10" xfId="3" applyFont="1" applyBorder="1" applyAlignment="1">
      <alignment vertical="center" wrapText="1"/>
    </xf>
    <xf numFmtId="0" fontId="29" fillId="0" borderId="0" xfId="3" applyAlignment="1">
      <alignment vertical="center"/>
    </xf>
    <xf numFmtId="164" fontId="19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top"/>
    </xf>
    <xf numFmtId="0" fontId="31" fillId="0" borderId="21" xfId="1" applyFont="1" applyFill="1" applyBorder="1" applyAlignment="1" applyProtection="1">
      <alignment horizontal="center" vertical="top"/>
    </xf>
    <xf numFmtId="0" fontId="31" fillId="0" borderId="23" xfId="1" applyFont="1" applyBorder="1" applyAlignment="1">
      <alignment horizontal="center" vertical="top"/>
    </xf>
    <xf numFmtId="0" fontId="31" fillId="0" borderId="23" xfId="1" applyFont="1" applyFill="1" applyBorder="1" applyAlignment="1" applyProtection="1">
      <alignment horizontal="center" vertical="center"/>
    </xf>
    <xf numFmtId="0" fontId="31" fillId="0" borderId="20" xfId="1" applyFont="1" applyFill="1" applyBorder="1" applyAlignment="1" applyProtection="1">
      <alignment horizontal="center" vertical="center" wrapText="1"/>
    </xf>
    <xf numFmtId="0" fontId="32" fillId="0" borderId="20" xfId="1" applyFont="1" applyFill="1" applyBorder="1" applyAlignment="1" applyProtection="1">
      <alignment horizontal="left" vertical="center" wrapText="1"/>
    </xf>
    <xf numFmtId="0" fontId="32" fillId="0" borderId="20" xfId="1" applyFont="1" applyFill="1" applyBorder="1" applyAlignment="1" applyProtection="1">
      <alignment horizontal="center" wrapText="1"/>
    </xf>
    <xf numFmtId="164" fontId="32" fillId="4" borderId="20" xfId="1" applyNumberFormat="1" applyFont="1" applyFill="1" applyBorder="1" applyAlignment="1" applyProtection="1">
      <alignment horizontal="center" wrapText="1"/>
    </xf>
    <xf numFmtId="165" fontId="32" fillId="0" borderId="20" xfId="1" applyNumberFormat="1" applyFont="1" applyFill="1" applyBorder="1" applyAlignment="1" applyProtection="1">
      <alignment horizontal="center" wrapText="1"/>
    </xf>
    <xf numFmtId="0" fontId="32" fillId="0" borderId="20" xfId="1" applyFont="1" applyFill="1" applyBorder="1" applyAlignment="1" applyProtection="1">
      <alignment horizontal="left" vertical="center" wrapText="1" indent="1"/>
    </xf>
    <xf numFmtId="3" fontId="32" fillId="0" borderId="20" xfId="1" applyNumberFormat="1" applyFont="1" applyFill="1" applyBorder="1" applyAlignment="1" applyProtection="1">
      <alignment horizontal="center" wrapText="1"/>
    </xf>
    <xf numFmtId="0" fontId="6" fillId="0" borderId="20" xfId="4" applyFont="1" applyFill="1" applyBorder="1" applyAlignment="1">
      <alignment horizontal="left" vertical="top" wrapText="1"/>
    </xf>
    <xf numFmtId="0" fontId="33" fillId="0" borderId="20" xfId="4" applyFont="1" applyFill="1" applyBorder="1" applyAlignment="1">
      <alignment horizontal="left" vertical="top"/>
    </xf>
    <xf numFmtId="0" fontId="31" fillId="0" borderId="0" xfId="1" applyFont="1" applyFill="1" applyBorder="1" applyAlignment="1" applyProtection="1">
      <alignment horizontal="left" vertical="center" wrapText="1"/>
    </xf>
    <xf numFmtId="0" fontId="4" fillId="0" borderId="0" xfId="1" applyFont="1"/>
    <xf numFmtId="0" fontId="34" fillId="0" borderId="0" xfId="1" applyFont="1"/>
    <xf numFmtId="2" fontId="34" fillId="0" borderId="0" xfId="1" applyNumberFormat="1" applyFont="1"/>
    <xf numFmtId="0" fontId="31" fillId="0" borderId="21" xfId="1" applyFont="1" applyFill="1" applyBorder="1" applyAlignment="1" applyProtection="1">
      <alignment horizontal="center" vertical="center"/>
    </xf>
    <xf numFmtId="0" fontId="31" fillId="0" borderId="21" xfId="1" applyFont="1" applyFill="1" applyBorder="1" applyAlignment="1" applyProtection="1">
      <alignment horizontal="center" vertical="center" wrapText="1"/>
    </xf>
    <xf numFmtId="0" fontId="31" fillId="0" borderId="20" xfId="1" applyFont="1" applyFill="1" applyBorder="1" applyAlignment="1" applyProtection="1">
      <alignment horizontal="center" vertical="center"/>
    </xf>
    <xf numFmtId="0" fontId="24" fillId="0" borderId="20" xfId="1" applyFont="1" applyBorder="1" applyAlignment="1">
      <alignment horizontal="center"/>
    </xf>
    <xf numFmtId="0" fontId="31" fillId="0" borderId="20" xfId="1" applyFont="1" applyBorder="1" applyAlignment="1">
      <alignment vertical="top"/>
    </xf>
    <xf numFmtId="165" fontId="32" fillId="0" borderId="20" xfId="1" applyNumberFormat="1" applyFont="1" applyBorder="1" applyAlignment="1">
      <alignment vertical="top"/>
    </xf>
    <xf numFmtId="165" fontId="32" fillId="0" borderId="20" xfId="1" applyNumberFormat="1" applyFont="1" applyBorder="1" applyAlignment="1" applyProtection="1">
      <alignment horizontal="center" vertical="center"/>
    </xf>
    <xf numFmtId="165" fontId="32" fillId="0" borderId="20" xfId="1" applyNumberFormat="1" applyFont="1" applyFill="1" applyBorder="1" applyAlignment="1" applyProtection="1">
      <alignment horizontal="center" vertical="top"/>
    </xf>
    <xf numFmtId="165" fontId="32" fillId="0" borderId="20" xfId="1" applyNumberFormat="1" applyFont="1" applyFill="1" applyBorder="1" applyAlignment="1" applyProtection="1">
      <alignment horizontal="center" vertical="top" wrapText="1"/>
    </xf>
    <xf numFmtId="0" fontId="24" fillId="5" borderId="20" xfId="1" applyFont="1" applyFill="1" applyBorder="1" applyAlignment="1" applyProtection="1">
      <alignment horizontal="left" vertical="center" wrapText="1"/>
    </xf>
    <xf numFmtId="0" fontId="31" fillId="5" borderId="20" xfId="1" applyFont="1" applyFill="1" applyBorder="1" applyAlignment="1" applyProtection="1">
      <alignment horizontal="center" wrapText="1"/>
    </xf>
    <xf numFmtId="0" fontId="32" fillId="4" borderId="20" xfId="1" applyFont="1" applyFill="1" applyBorder="1" applyAlignment="1" applyProtection="1">
      <alignment horizontal="center" wrapText="1"/>
    </xf>
    <xf numFmtId="0" fontId="36" fillId="0" borderId="0" xfId="1" applyFont="1"/>
    <xf numFmtId="0" fontId="31" fillId="0" borderId="20" xfId="1" applyFont="1" applyFill="1" applyBorder="1" applyAlignment="1" applyProtection="1">
      <alignment horizontal="left" vertical="center" wrapText="1"/>
    </xf>
    <xf numFmtId="0" fontId="31" fillId="0" borderId="20" xfId="1" applyFont="1" applyFill="1" applyBorder="1" applyAlignment="1" applyProtection="1">
      <alignment horizontal="center" wrapText="1"/>
    </xf>
    <xf numFmtId="3" fontId="32" fillId="5" borderId="20" xfId="1" applyNumberFormat="1" applyFont="1" applyFill="1" applyBorder="1" applyAlignment="1" applyProtection="1">
      <alignment horizontal="center" wrapText="1"/>
    </xf>
    <xf numFmtId="0" fontId="31" fillId="0" borderId="20" xfId="1" applyFont="1" applyFill="1" applyBorder="1" applyAlignment="1" applyProtection="1">
      <alignment horizontal="left" vertical="center" wrapText="1" indent="1"/>
    </xf>
    <xf numFmtId="165" fontId="32" fillId="5" borderId="20" xfId="1" applyNumberFormat="1" applyFont="1" applyFill="1" applyBorder="1" applyAlignment="1" applyProtection="1">
      <alignment horizontal="center" wrapText="1"/>
    </xf>
    <xf numFmtId="0" fontId="37" fillId="0" borderId="20" xfId="1" applyFont="1" applyFill="1" applyBorder="1" applyAlignment="1" applyProtection="1">
      <alignment horizontal="left" vertical="center" wrapText="1" indent="1"/>
    </xf>
    <xf numFmtId="0" fontId="4" fillId="0" borderId="20" xfId="1" applyFont="1" applyFill="1" applyBorder="1" applyAlignment="1" applyProtection="1">
      <alignment horizontal="left" vertical="center" wrapText="1" indent="1"/>
    </xf>
    <xf numFmtId="0" fontId="24" fillId="0" borderId="20" xfId="1" applyFont="1" applyFill="1" applyBorder="1" applyAlignment="1" applyProtection="1">
      <alignment horizontal="left" vertical="center" wrapText="1"/>
    </xf>
    <xf numFmtId="0" fontId="30" fillId="0" borderId="20" xfId="1" applyFont="1" applyFill="1" applyBorder="1" applyAlignment="1" applyProtection="1">
      <alignment horizontal="left" vertical="center" wrapText="1"/>
    </xf>
    <xf numFmtId="0" fontId="24" fillId="0" borderId="20" xfId="4" applyFont="1" applyFill="1" applyBorder="1" applyAlignment="1">
      <alignment vertical="top" wrapText="1"/>
    </xf>
    <xf numFmtId="0" fontId="31" fillId="0" borderId="21" xfId="1" applyFont="1" applyFill="1" applyBorder="1" applyAlignment="1" applyProtection="1">
      <alignment horizontal="center" wrapText="1"/>
    </xf>
    <xf numFmtId="0" fontId="4" fillId="0" borderId="24" xfId="4" applyFont="1" applyFill="1" applyBorder="1" applyAlignment="1">
      <alignment horizontal="left" vertical="top"/>
    </xf>
    <xf numFmtId="164" fontId="4" fillId="0" borderId="17" xfId="4" applyNumberFormat="1" applyFont="1" applyBorder="1" applyAlignment="1">
      <alignment horizontal="left" vertical="top" wrapText="1"/>
    </xf>
    <xf numFmtId="0" fontId="4" fillId="0" borderId="17" xfId="4" applyFont="1" applyBorder="1" applyAlignment="1">
      <alignment horizontal="left" vertical="top" wrapText="1"/>
    </xf>
    <xf numFmtId="0" fontId="24" fillId="0" borderId="2" xfId="4" applyFont="1" applyBorder="1" applyAlignment="1">
      <alignment horizontal="left" vertical="top" wrapText="1"/>
    </xf>
    <xf numFmtId="0" fontId="31" fillId="0" borderId="2" xfId="1" applyFont="1" applyFill="1" applyBorder="1" applyAlignment="1" applyProtection="1">
      <alignment horizontal="center" wrapText="1"/>
    </xf>
    <xf numFmtId="0" fontId="30" fillId="0" borderId="22" xfId="1" applyFont="1" applyFill="1" applyBorder="1" applyAlignment="1" applyProtection="1">
      <alignment horizontal="center" vertical="center" wrapText="1"/>
    </xf>
    <xf numFmtId="0" fontId="31" fillId="0" borderId="22" xfId="1" applyFont="1" applyFill="1" applyBorder="1" applyAlignment="1" applyProtection="1">
      <alignment horizontal="center" wrapText="1"/>
    </xf>
    <xf numFmtId="0" fontId="32" fillId="3" borderId="20" xfId="1" applyFont="1" applyFill="1" applyBorder="1" applyAlignment="1" applyProtection="1">
      <alignment horizontal="center" wrapText="1"/>
    </xf>
    <xf numFmtId="3" fontId="32" fillId="6" borderId="20" xfId="1" applyNumberFormat="1" applyFont="1" applyFill="1" applyBorder="1" applyAlignment="1" applyProtection="1">
      <alignment horizontal="center" wrapText="1"/>
    </xf>
    <xf numFmtId="0" fontId="4" fillId="0" borderId="20" xfId="1" applyFont="1" applyFill="1" applyBorder="1" applyAlignment="1" applyProtection="1">
      <alignment horizontal="left" vertical="center" wrapText="1"/>
    </xf>
    <xf numFmtId="165" fontId="32" fillId="6" borderId="20" xfId="1" applyNumberFormat="1" applyFont="1" applyFill="1" applyBorder="1" applyAlignment="1" applyProtection="1">
      <alignment horizontal="center" wrapText="1"/>
    </xf>
    <xf numFmtId="164" fontId="32" fillId="3" borderId="20" xfId="1" applyNumberFormat="1" applyFont="1" applyFill="1" applyBorder="1" applyAlignment="1" applyProtection="1">
      <alignment horizontal="center" wrapText="1"/>
    </xf>
    <xf numFmtId="164" fontId="32" fillId="6" borderId="20" xfId="1" applyNumberFormat="1" applyFont="1" applyFill="1" applyBorder="1" applyAlignment="1" applyProtection="1">
      <alignment horizontal="center" wrapText="1"/>
    </xf>
    <xf numFmtId="164" fontId="31" fillId="0" borderId="20" xfId="1" applyNumberFormat="1" applyFont="1" applyFill="1" applyBorder="1" applyAlignment="1" applyProtection="1">
      <alignment horizontal="center" wrapText="1"/>
    </xf>
    <xf numFmtId="164" fontId="32" fillId="0" borderId="20" xfId="1" applyNumberFormat="1" applyFont="1" applyFill="1" applyBorder="1" applyAlignment="1" applyProtection="1">
      <alignment horizontal="center" wrapText="1"/>
    </xf>
    <xf numFmtId="0" fontId="38" fillId="0" borderId="21" xfId="1" applyFont="1" applyBorder="1" applyAlignment="1">
      <alignment horizontal="left" vertical="top" wrapText="1"/>
    </xf>
    <xf numFmtId="0" fontId="31" fillId="3" borderId="20" xfId="1" applyFont="1" applyFill="1" applyBorder="1" applyAlignment="1" applyProtection="1">
      <alignment horizontal="center" wrapText="1"/>
    </xf>
    <xf numFmtId="0" fontId="10" fillId="0" borderId="0" xfId="1" applyFont="1" applyBorder="1" applyAlignment="1">
      <alignment horizontal="left" vertical="top" wrapText="1"/>
    </xf>
    <xf numFmtId="0" fontId="4" fillId="0" borderId="1" xfId="1" applyFont="1" applyBorder="1" applyAlignment="1" applyProtection="1">
      <alignment vertical="center" wrapText="1"/>
    </xf>
    <xf numFmtId="0" fontId="1" fillId="0" borderId="4" xfId="1" applyBorder="1" applyAlignment="1">
      <alignment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1" fillId="0" borderId="0" xfId="1" applyBorder="1" applyAlignment="1">
      <alignment wrapText="1"/>
    </xf>
    <xf numFmtId="0" fontId="7" fillId="0" borderId="0" xfId="1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8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4" fillId="0" borderId="1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horizontal="left" vertical="center"/>
    </xf>
    <xf numFmtId="0" fontId="2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3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11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  <protection locked="0"/>
    </xf>
    <xf numFmtId="0" fontId="12" fillId="0" borderId="2" xfId="1" applyFont="1" applyFill="1" applyBorder="1" applyAlignment="1" applyProtection="1">
      <alignment horizontal="center"/>
    </xf>
    <xf numFmtId="0" fontId="19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2" xfId="0" applyFont="1" applyFill="1" applyBorder="1" applyAlignment="1" applyProtection="1">
      <alignment horizontal="center" vertical="top"/>
    </xf>
    <xf numFmtId="0" fontId="27" fillId="0" borderId="2" xfId="0" applyFont="1" applyFill="1" applyBorder="1" applyAlignment="1" applyProtection="1">
      <alignment horizontal="center" vertical="top" wrapText="1"/>
    </xf>
    <xf numFmtId="0" fontId="27" fillId="0" borderId="2" xfId="0" applyFont="1" applyBorder="1" applyAlignment="1" applyProtection="1">
      <alignment horizontal="center" vertical="top" wrapText="1"/>
    </xf>
    <xf numFmtId="0" fontId="24" fillId="0" borderId="0" xfId="0" applyFont="1" applyFill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>
      <alignment wrapText="1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30" fillId="0" borderId="0" xfId="1" applyFont="1" applyBorder="1" applyAlignment="1">
      <alignment horizontal="center"/>
    </xf>
    <xf numFmtId="0" fontId="30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31" fillId="0" borderId="20" xfId="1" applyFont="1" applyFill="1" applyBorder="1" applyAlignment="1" applyProtection="1">
      <alignment horizontal="center" vertical="center"/>
    </xf>
    <xf numFmtId="0" fontId="31" fillId="0" borderId="21" xfId="1" applyFont="1" applyFill="1" applyBorder="1" applyAlignment="1" applyProtection="1">
      <alignment horizontal="center" vertical="top" wrapText="1"/>
    </xf>
    <xf numFmtId="0" fontId="31" fillId="0" borderId="22" xfId="1" applyFont="1" applyFill="1" applyBorder="1" applyAlignment="1" applyProtection="1">
      <alignment horizontal="center" vertical="top" wrapText="1"/>
    </xf>
    <xf numFmtId="0" fontId="31" fillId="0" borderId="20" xfId="1" applyFont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35" fillId="0" borderId="0" xfId="1" applyFont="1" applyBorder="1" applyAlignment="1">
      <alignment horizontal="center" wrapText="1"/>
    </xf>
    <xf numFmtId="0" fontId="34" fillId="0" borderId="0" xfId="1" applyFont="1" applyBorder="1" applyAlignment="1">
      <alignment horizontal="center" vertical="top"/>
    </xf>
    <xf numFmtId="0" fontId="1" fillId="0" borderId="0" xfId="1" applyAlignment="1">
      <alignment horizontal="center"/>
    </xf>
    <xf numFmtId="0" fontId="35" fillId="0" borderId="0" xfId="1" applyFont="1" applyBorder="1" applyAlignment="1">
      <alignment vertical="top"/>
    </xf>
    <xf numFmtId="0" fontId="1" fillId="0" borderId="0" xfId="1" applyAlignment="1"/>
    <xf numFmtId="0" fontId="31" fillId="0" borderId="21" xfId="1" applyFont="1" applyFill="1" applyBorder="1" applyAlignment="1" applyProtection="1">
      <alignment horizontal="center" vertical="center"/>
    </xf>
    <xf numFmtId="164" fontId="32" fillId="4" borderId="23" xfId="1" applyNumberFormat="1" applyFont="1" applyFill="1" applyBorder="1" applyAlignment="1" applyProtection="1">
      <alignment horizontal="center" wrapText="1"/>
    </xf>
  </cellXfs>
  <cellStyles count="5">
    <cellStyle name="Гиперссылка 2" xfId="3"/>
    <cellStyle name="Обычный" xfId="0" builtinId="0"/>
    <cellStyle name="Обычный 2" xfId="1"/>
    <cellStyle name="Обычный 2 2" xfId="2"/>
    <cellStyle name="Обычный_Приложение 1 к пояс. зап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7" zoomScaleNormal="87" workbookViewId="0">
      <selection activeCell="I16" sqref="I16"/>
    </sheetView>
  </sheetViews>
  <sheetFormatPr defaultRowHeight="13.2" x14ac:dyDescent="0.25"/>
  <cols>
    <col min="1" max="1" width="38.5546875" style="1" customWidth="1"/>
    <col min="2" max="2" width="14.6640625" style="1" customWidth="1"/>
    <col min="3" max="4" width="13.109375" style="1" customWidth="1"/>
    <col min="5" max="6" width="14.33203125" style="1" customWidth="1"/>
    <col min="7" max="7" width="13.109375" style="1" customWidth="1"/>
    <col min="8" max="8" width="15.44140625" style="1" customWidth="1"/>
    <col min="9" max="9" width="14.33203125" style="1" customWidth="1"/>
    <col min="10" max="10" width="13.33203125" style="1" customWidth="1"/>
    <col min="11" max="256" width="9.109375" style="1"/>
    <col min="257" max="257" width="38.5546875" style="1" customWidth="1"/>
    <col min="258" max="258" width="14.6640625" style="1" customWidth="1"/>
    <col min="259" max="260" width="13.109375" style="1" customWidth="1"/>
    <col min="261" max="262" width="14.33203125" style="1" customWidth="1"/>
    <col min="263" max="263" width="13.109375" style="1" customWidth="1"/>
    <col min="264" max="264" width="15.44140625" style="1" customWidth="1"/>
    <col min="265" max="265" width="14.33203125" style="1" customWidth="1"/>
    <col min="266" max="266" width="13.33203125" style="1" customWidth="1"/>
    <col min="267" max="512" width="9.109375" style="1"/>
    <col min="513" max="513" width="38.5546875" style="1" customWidth="1"/>
    <col min="514" max="514" width="14.6640625" style="1" customWidth="1"/>
    <col min="515" max="516" width="13.109375" style="1" customWidth="1"/>
    <col min="517" max="518" width="14.33203125" style="1" customWidth="1"/>
    <col min="519" max="519" width="13.109375" style="1" customWidth="1"/>
    <col min="520" max="520" width="15.44140625" style="1" customWidth="1"/>
    <col min="521" max="521" width="14.33203125" style="1" customWidth="1"/>
    <col min="522" max="522" width="13.33203125" style="1" customWidth="1"/>
    <col min="523" max="768" width="9.109375" style="1"/>
    <col min="769" max="769" width="38.5546875" style="1" customWidth="1"/>
    <col min="770" max="770" width="14.6640625" style="1" customWidth="1"/>
    <col min="771" max="772" width="13.109375" style="1" customWidth="1"/>
    <col min="773" max="774" width="14.33203125" style="1" customWidth="1"/>
    <col min="775" max="775" width="13.109375" style="1" customWidth="1"/>
    <col min="776" max="776" width="15.44140625" style="1" customWidth="1"/>
    <col min="777" max="777" width="14.33203125" style="1" customWidth="1"/>
    <col min="778" max="778" width="13.33203125" style="1" customWidth="1"/>
    <col min="779" max="1024" width="9.109375" style="1"/>
    <col min="1025" max="1025" width="38.5546875" style="1" customWidth="1"/>
    <col min="1026" max="1026" width="14.6640625" style="1" customWidth="1"/>
    <col min="1027" max="1028" width="13.109375" style="1" customWidth="1"/>
    <col min="1029" max="1030" width="14.33203125" style="1" customWidth="1"/>
    <col min="1031" max="1031" width="13.109375" style="1" customWidth="1"/>
    <col min="1032" max="1032" width="15.44140625" style="1" customWidth="1"/>
    <col min="1033" max="1033" width="14.33203125" style="1" customWidth="1"/>
    <col min="1034" max="1034" width="13.33203125" style="1" customWidth="1"/>
    <col min="1035" max="1280" width="9.109375" style="1"/>
    <col min="1281" max="1281" width="38.5546875" style="1" customWidth="1"/>
    <col min="1282" max="1282" width="14.6640625" style="1" customWidth="1"/>
    <col min="1283" max="1284" width="13.109375" style="1" customWidth="1"/>
    <col min="1285" max="1286" width="14.33203125" style="1" customWidth="1"/>
    <col min="1287" max="1287" width="13.109375" style="1" customWidth="1"/>
    <col min="1288" max="1288" width="15.44140625" style="1" customWidth="1"/>
    <col min="1289" max="1289" width="14.33203125" style="1" customWidth="1"/>
    <col min="1290" max="1290" width="13.33203125" style="1" customWidth="1"/>
    <col min="1291" max="1536" width="9.109375" style="1"/>
    <col min="1537" max="1537" width="38.5546875" style="1" customWidth="1"/>
    <col min="1538" max="1538" width="14.6640625" style="1" customWidth="1"/>
    <col min="1539" max="1540" width="13.109375" style="1" customWidth="1"/>
    <col min="1541" max="1542" width="14.33203125" style="1" customWidth="1"/>
    <col min="1543" max="1543" width="13.109375" style="1" customWidth="1"/>
    <col min="1544" max="1544" width="15.44140625" style="1" customWidth="1"/>
    <col min="1545" max="1545" width="14.33203125" style="1" customWidth="1"/>
    <col min="1546" max="1546" width="13.33203125" style="1" customWidth="1"/>
    <col min="1547" max="1792" width="9.109375" style="1"/>
    <col min="1793" max="1793" width="38.5546875" style="1" customWidth="1"/>
    <col min="1794" max="1794" width="14.6640625" style="1" customWidth="1"/>
    <col min="1795" max="1796" width="13.109375" style="1" customWidth="1"/>
    <col min="1797" max="1798" width="14.33203125" style="1" customWidth="1"/>
    <col min="1799" max="1799" width="13.109375" style="1" customWidth="1"/>
    <col min="1800" max="1800" width="15.44140625" style="1" customWidth="1"/>
    <col min="1801" max="1801" width="14.33203125" style="1" customWidth="1"/>
    <col min="1802" max="1802" width="13.33203125" style="1" customWidth="1"/>
    <col min="1803" max="2048" width="9.109375" style="1"/>
    <col min="2049" max="2049" width="38.5546875" style="1" customWidth="1"/>
    <col min="2050" max="2050" width="14.6640625" style="1" customWidth="1"/>
    <col min="2051" max="2052" width="13.109375" style="1" customWidth="1"/>
    <col min="2053" max="2054" width="14.33203125" style="1" customWidth="1"/>
    <col min="2055" max="2055" width="13.109375" style="1" customWidth="1"/>
    <col min="2056" max="2056" width="15.44140625" style="1" customWidth="1"/>
    <col min="2057" max="2057" width="14.33203125" style="1" customWidth="1"/>
    <col min="2058" max="2058" width="13.33203125" style="1" customWidth="1"/>
    <col min="2059" max="2304" width="9.109375" style="1"/>
    <col min="2305" max="2305" width="38.5546875" style="1" customWidth="1"/>
    <col min="2306" max="2306" width="14.6640625" style="1" customWidth="1"/>
    <col min="2307" max="2308" width="13.109375" style="1" customWidth="1"/>
    <col min="2309" max="2310" width="14.33203125" style="1" customWidth="1"/>
    <col min="2311" max="2311" width="13.109375" style="1" customWidth="1"/>
    <col min="2312" max="2312" width="15.44140625" style="1" customWidth="1"/>
    <col min="2313" max="2313" width="14.33203125" style="1" customWidth="1"/>
    <col min="2314" max="2314" width="13.33203125" style="1" customWidth="1"/>
    <col min="2315" max="2560" width="9.109375" style="1"/>
    <col min="2561" max="2561" width="38.5546875" style="1" customWidth="1"/>
    <col min="2562" max="2562" width="14.6640625" style="1" customWidth="1"/>
    <col min="2563" max="2564" width="13.109375" style="1" customWidth="1"/>
    <col min="2565" max="2566" width="14.33203125" style="1" customWidth="1"/>
    <col min="2567" max="2567" width="13.109375" style="1" customWidth="1"/>
    <col min="2568" max="2568" width="15.44140625" style="1" customWidth="1"/>
    <col min="2569" max="2569" width="14.33203125" style="1" customWidth="1"/>
    <col min="2570" max="2570" width="13.33203125" style="1" customWidth="1"/>
    <col min="2571" max="2816" width="9.109375" style="1"/>
    <col min="2817" max="2817" width="38.5546875" style="1" customWidth="1"/>
    <col min="2818" max="2818" width="14.6640625" style="1" customWidth="1"/>
    <col min="2819" max="2820" width="13.109375" style="1" customWidth="1"/>
    <col min="2821" max="2822" width="14.33203125" style="1" customWidth="1"/>
    <col min="2823" max="2823" width="13.109375" style="1" customWidth="1"/>
    <col min="2824" max="2824" width="15.44140625" style="1" customWidth="1"/>
    <col min="2825" max="2825" width="14.33203125" style="1" customWidth="1"/>
    <col min="2826" max="2826" width="13.33203125" style="1" customWidth="1"/>
    <col min="2827" max="3072" width="9.109375" style="1"/>
    <col min="3073" max="3073" width="38.5546875" style="1" customWidth="1"/>
    <col min="3074" max="3074" width="14.6640625" style="1" customWidth="1"/>
    <col min="3075" max="3076" width="13.109375" style="1" customWidth="1"/>
    <col min="3077" max="3078" width="14.33203125" style="1" customWidth="1"/>
    <col min="3079" max="3079" width="13.109375" style="1" customWidth="1"/>
    <col min="3080" max="3080" width="15.44140625" style="1" customWidth="1"/>
    <col min="3081" max="3081" width="14.33203125" style="1" customWidth="1"/>
    <col min="3082" max="3082" width="13.33203125" style="1" customWidth="1"/>
    <col min="3083" max="3328" width="9.109375" style="1"/>
    <col min="3329" max="3329" width="38.5546875" style="1" customWidth="1"/>
    <col min="3330" max="3330" width="14.6640625" style="1" customWidth="1"/>
    <col min="3331" max="3332" width="13.109375" style="1" customWidth="1"/>
    <col min="3333" max="3334" width="14.33203125" style="1" customWidth="1"/>
    <col min="3335" max="3335" width="13.109375" style="1" customWidth="1"/>
    <col min="3336" max="3336" width="15.44140625" style="1" customWidth="1"/>
    <col min="3337" max="3337" width="14.33203125" style="1" customWidth="1"/>
    <col min="3338" max="3338" width="13.33203125" style="1" customWidth="1"/>
    <col min="3339" max="3584" width="9.109375" style="1"/>
    <col min="3585" max="3585" width="38.5546875" style="1" customWidth="1"/>
    <col min="3586" max="3586" width="14.6640625" style="1" customWidth="1"/>
    <col min="3587" max="3588" width="13.109375" style="1" customWidth="1"/>
    <col min="3589" max="3590" width="14.33203125" style="1" customWidth="1"/>
    <col min="3591" max="3591" width="13.109375" style="1" customWidth="1"/>
    <col min="3592" max="3592" width="15.44140625" style="1" customWidth="1"/>
    <col min="3593" max="3593" width="14.33203125" style="1" customWidth="1"/>
    <col min="3594" max="3594" width="13.33203125" style="1" customWidth="1"/>
    <col min="3595" max="3840" width="9.109375" style="1"/>
    <col min="3841" max="3841" width="38.5546875" style="1" customWidth="1"/>
    <col min="3842" max="3842" width="14.6640625" style="1" customWidth="1"/>
    <col min="3843" max="3844" width="13.109375" style="1" customWidth="1"/>
    <col min="3845" max="3846" width="14.33203125" style="1" customWidth="1"/>
    <col min="3847" max="3847" width="13.109375" style="1" customWidth="1"/>
    <col min="3848" max="3848" width="15.44140625" style="1" customWidth="1"/>
    <col min="3849" max="3849" width="14.33203125" style="1" customWidth="1"/>
    <col min="3850" max="3850" width="13.33203125" style="1" customWidth="1"/>
    <col min="3851" max="4096" width="9.109375" style="1"/>
    <col min="4097" max="4097" width="38.5546875" style="1" customWidth="1"/>
    <col min="4098" max="4098" width="14.6640625" style="1" customWidth="1"/>
    <col min="4099" max="4100" width="13.109375" style="1" customWidth="1"/>
    <col min="4101" max="4102" width="14.33203125" style="1" customWidth="1"/>
    <col min="4103" max="4103" width="13.109375" style="1" customWidth="1"/>
    <col min="4104" max="4104" width="15.44140625" style="1" customWidth="1"/>
    <col min="4105" max="4105" width="14.33203125" style="1" customWidth="1"/>
    <col min="4106" max="4106" width="13.33203125" style="1" customWidth="1"/>
    <col min="4107" max="4352" width="9.109375" style="1"/>
    <col min="4353" max="4353" width="38.5546875" style="1" customWidth="1"/>
    <col min="4354" max="4354" width="14.6640625" style="1" customWidth="1"/>
    <col min="4355" max="4356" width="13.109375" style="1" customWidth="1"/>
    <col min="4357" max="4358" width="14.33203125" style="1" customWidth="1"/>
    <col min="4359" max="4359" width="13.109375" style="1" customWidth="1"/>
    <col min="4360" max="4360" width="15.44140625" style="1" customWidth="1"/>
    <col min="4361" max="4361" width="14.33203125" style="1" customWidth="1"/>
    <col min="4362" max="4362" width="13.33203125" style="1" customWidth="1"/>
    <col min="4363" max="4608" width="9.109375" style="1"/>
    <col min="4609" max="4609" width="38.5546875" style="1" customWidth="1"/>
    <col min="4610" max="4610" width="14.6640625" style="1" customWidth="1"/>
    <col min="4611" max="4612" width="13.109375" style="1" customWidth="1"/>
    <col min="4613" max="4614" width="14.33203125" style="1" customWidth="1"/>
    <col min="4615" max="4615" width="13.109375" style="1" customWidth="1"/>
    <col min="4616" max="4616" width="15.44140625" style="1" customWidth="1"/>
    <col min="4617" max="4617" width="14.33203125" style="1" customWidth="1"/>
    <col min="4618" max="4618" width="13.33203125" style="1" customWidth="1"/>
    <col min="4619" max="4864" width="9.109375" style="1"/>
    <col min="4865" max="4865" width="38.5546875" style="1" customWidth="1"/>
    <col min="4866" max="4866" width="14.6640625" style="1" customWidth="1"/>
    <col min="4867" max="4868" width="13.109375" style="1" customWidth="1"/>
    <col min="4869" max="4870" width="14.33203125" style="1" customWidth="1"/>
    <col min="4871" max="4871" width="13.109375" style="1" customWidth="1"/>
    <col min="4872" max="4872" width="15.44140625" style="1" customWidth="1"/>
    <col min="4873" max="4873" width="14.33203125" style="1" customWidth="1"/>
    <col min="4874" max="4874" width="13.33203125" style="1" customWidth="1"/>
    <col min="4875" max="5120" width="9.109375" style="1"/>
    <col min="5121" max="5121" width="38.5546875" style="1" customWidth="1"/>
    <col min="5122" max="5122" width="14.6640625" style="1" customWidth="1"/>
    <col min="5123" max="5124" width="13.109375" style="1" customWidth="1"/>
    <col min="5125" max="5126" width="14.33203125" style="1" customWidth="1"/>
    <col min="5127" max="5127" width="13.109375" style="1" customWidth="1"/>
    <col min="5128" max="5128" width="15.44140625" style="1" customWidth="1"/>
    <col min="5129" max="5129" width="14.33203125" style="1" customWidth="1"/>
    <col min="5130" max="5130" width="13.33203125" style="1" customWidth="1"/>
    <col min="5131" max="5376" width="9.109375" style="1"/>
    <col min="5377" max="5377" width="38.5546875" style="1" customWidth="1"/>
    <col min="5378" max="5378" width="14.6640625" style="1" customWidth="1"/>
    <col min="5379" max="5380" width="13.109375" style="1" customWidth="1"/>
    <col min="5381" max="5382" width="14.33203125" style="1" customWidth="1"/>
    <col min="5383" max="5383" width="13.109375" style="1" customWidth="1"/>
    <col min="5384" max="5384" width="15.44140625" style="1" customWidth="1"/>
    <col min="5385" max="5385" width="14.33203125" style="1" customWidth="1"/>
    <col min="5386" max="5386" width="13.33203125" style="1" customWidth="1"/>
    <col min="5387" max="5632" width="9.109375" style="1"/>
    <col min="5633" max="5633" width="38.5546875" style="1" customWidth="1"/>
    <col min="5634" max="5634" width="14.6640625" style="1" customWidth="1"/>
    <col min="5635" max="5636" width="13.109375" style="1" customWidth="1"/>
    <col min="5637" max="5638" width="14.33203125" style="1" customWidth="1"/>
    <col min="5639" max="5639" width="13.109375" style="1" customWidth="1"/>
    <col min="5640" max="5640" width="15.44140625" style="1" customWidth="1"/>
    <col min="5641" max="5641" width="14.33203125" style="1" customWidth="1"/>
    <col min="5642" max="5642" width="13.33203125" style="1" customWidth="1"/>
    <col min="5643" max="5888" width="9.109375" style="1"/>
    <col min="5889" max="5889" width="38.5546875" style="1" customWidth="1"/>
    <col min="5890" max="5890" width="14.6640625" style="1" customWidth="1"/>
    <col min="5891" max="5892" width="13.109375" style="1" customWidth="1"/>
    <col min="5893" max="5894" width="14.33203125" style="1" customWidth="1"/>
    <col min="5895" max="5895" width="13.109375" style="1" customWidth="1"/>
    <col min="5896" max="5896" width="15.44140625" style="1" customWidth="1"/>
    <col min="5897" max="5897" width="14.33203125" style="1" customWidth="1"/>
    <col min="5898" max="5898" width="13.33203125" style="1" customWidth="1"/>
    <col min="5899" max="6144" width="9.109375" style="1"/>
    <col min="6145" max="6145" width="38.5546875" style="1" customWidth="1"/>
    <col min="6146" max="6146" width="14.6640625" style="1" customWidth="1"/>
    <col min="6147" max="6148" width="13.109375" style="1" customWidth="1"/>
    <col min="6149" max="6150" width="14.33203125" style="1" customWidth="1"/>
    <col min="6151" max="6151" width="13.109375" style="1" customWidth="1"/>
    <col min="6152" max="6152" width="15.44140625" style="1" customWidth="1"/>
    <col min="6153" max="6153" width="14.33203125" style="1" customWidth="1"/>
    <col min="6154" max="6154" width="13.33203125" style="1" customWidth="1"/>
    <col min="6155" max="6400" width="9.109375" style="1"/>
    <col min="6401" max="6401" width="38.5546875" style="1" customWidth="1"/>
    <col min="6402" max="6402" width="14.6640625" style="1" customWidth="1"/>
    <col min="6403" max="6404" width="13.109375" style="1" customWidth="1"/>
    <col min="6405" max="6406" width="14.33203125" style="1" customWidth="1"/>
    <col min="6407" max="6407" width="13.109375" style="1" customWidth="1"/>
    <col min="6408" max="6408" width="15.44140625" style="1" customWidth="1"/>
    <col min="6409" max="6409" width="14.33203125" style="1" customWidth="1"/>
    <col min="6410" max="6410" width="13.33203125" style="1" customWidth="1"/>
    <col min="6411" max="6656" width="9.109375" style="1"/>
    <col min="6657" max="6657" width="38.5546875" style="1" customWidth="1"/>
    <col min="6658" max="6658" width="14.6640625" style="1" customWidth="1"/>
    <col min="6659" max="6660" width="13.109375" style="1" customWidth="1"/>
    <col min="6661" max="6662" width="14.33203125" style="1" customWidth="1"/>
    <col min="6663" max="6663" width="13.109375" style="1" customWidth="1"/>
    <col min="6664" max="6664" width="15.44140625" style="1" customWidth="1"/>
    <col min="6665" max="6665" width="14.33203125" style="1" customWidth="1"/>
    <col min="6666" max="6666" width="13.33203125" style="1" customWidth="1"/>
    <col min="6667" max="6912" width="9.109375" style="1"/>
    <col min="6913" max="6913" width="38.5546875" style="1" customWidth="1"/>
    <col min="6914" max="6914" width="14.6640625" style="1" customWidth="1"/>
    <col min="6915" max="6916" width="13.109375" style="1" customWidth="1"/>
    <col min="6917" max="6918" width="14.33203125" style="1" customWidth="1"/>
    <col min="6919" max="6919" width="13.109375" style="1" customWidth="1"/>
    <col min="6920" max="6920" width="15.44140625" style="1" customWidth="1"/>
    <col min="6921" max="6921" width="14.33203125" style="1" customWidth="1"/>
    <col min="6922" max="6922" width="13.33203125" style="1" customWidth="1"/>
    <col min="6923" max="7168" width="9.109375" style="1"/>
    <col min="7169" max="7169" width="38.5546875" style="1" customWidth="1"/>
    <col min="7170" max="7170" width="14.6640625" style="1" customWidth="1"/>
    <col min="7171" max="7172" width="13.109375" style="1" customWidth="1"/>
    <col min="7173" max="7174" width="14.33203125" style="1" customWidth="1"/>
    <col min="7175" max="7175" width="13.109375" style="1" customWidth="1"/>
    <col min="7176" max="7176" width="15.44140625" style="1" customWidth="1"/>
    <col min="7177" max="7177" width="14.33203125" style="1" customWidth="1"/>
    <col min="7178" max="7178" width="13.33203125" style="1" customWidth="1"/>
    <col min="7179" max="7424" width="9.109375" style="1"/>
    <col min="7425" max="7425" width="38.5546875" style="1" customWidth="1"/>
    <col min="7426" max="7426" width="14.6640625" style="1" customWidth="1"/>
    <col min="7427" max="7428" width="13.109375" style="1" customWidth="1"/>
    <col min="7429" max="7430" width="14.33203125" style="1" customWidth="1"/>
    <col min="7431" max="7431" width="13.109375" style="1" customWidth="1"/>
    <col min="7432" max="7432" width="15.44140625" style="1" customWidth="1"/>
    <col min="7433" max="7433" width="14.33203125" style="1" customWidth="1"/>
    <col min="7434" max="7434" width="13.33203125" style="1" customWidth="1"/>
    <col min="7435" max="7680" width="9.109375" style="1"/>
    <col min="7681" max="7681" width="38.5546875" style="1" customWidth="1"/>
    <col min="7682" max="7682" width="14.6640625" style="1" customWidth="1"/>
    <col min="7683" max="7684" width="13.109375" style="1" customWidth="1"/>
    <col min="7685" max="7686" width="14.33203125" style="1" customWidth="1"/>
    <col min="7687" max="7687" width="13.109375" style="1" customWidth="1"/>
    <col min="7688" max="7688" width="15.44140625" style="1" customWidth="1"/>
    <col min="7689" max="7689" width="14.33203125" style="1" customWidth="1"/>
    <col min="7690" max="7690" width="13.33203125" style="1" customWidth="1"/>
    <col min="7691" max="7936" width="9.109375" style="1"/>
    <col min="7937" max="7937" width="38.5546875" style="1" customWidth="1"/>
    <col min="7938" max="7938" width="14.6640625" style="1" customWidth="1"/>
    <col min="7939" max="7940" width="13.109375" style="1" customWidth="1"/>
    <col min="7941" max="7942" width="14.33203125" style="1" customWidth="1"/>
    <col min="7943" max="7943" width="13.109375" style="1" customWidth="1"/>
    <col min="7944" max="7944" width="15.44140625" style="1" customWidth="1"/>
    <col min="7945" max="7945" width="14.33203125" style="1" customWidth="1"/>
    <col min="7946" max="7946" width="13.33203125" style="1" customWidth="1"/>
    <col min="7947" max="8192" width="9.109375" style="1"/>
    <col min="8193" max="8193" width="38.5546875" style="1" customWidth="1"/>
    <col min="8194" max="8194" width="14.6640625" style="1" customWidth="1"/>
    <col min="8195" max="8196" width="13.109375" style="1" customWidth="1"/>
    <col min="8197" max="8198" width="14.33203125" style="1" customWidth="1"/>
    <col min="8199" max="8199" width="13.109375" style="1" customWidth="1"/>
    <col min="8200" max="8200" width="15.44140625" style="1" customWidth="1"/>
    <col min="8201" max="8201" width="14.33203125" style="1" customWidth="1"/>
    <col min="8202" max="8202" width="13.33203125" style="1" customWidth="1"/>
    <col min="8203" max="8448" width="9.109375" style="1"/>
    <col min="8449" max="8449" width="38.5546875" style="1" customWidth="1"/>
    <col min="8450" max="8450" width="14.6640625" style="1" customWidth="1"/>
    <col min="8451" max="8452" width="13.109375" style="1" customWidth="1"/>
    <col min="8453" max="8454" width="14.33203125" style="1" customWidth="1"/>
    <col min="8455" max="8455" width="13.109375" style="1" customWidth="1"/>
    <col min="8456" max="8456" width="15.44140625" style="1" customWidth="1"/>
    <col min="8457" max="8457" width="14.33203125" style="1" customWidth="1"/>
    <col min="8458" max="8458" width="13.33203125" style="1" customWidth="1"/>
    <col min="8459" max="8704" width="9.109375" style="1"/>
    <col min="8705" max="8705" width="38.5546875" style="1" customWidth="1"/>
    <col min="8706" max="8706" width="14.6640625" style="1" customWidth="1"/>
    <col min="8707" max="8708" width="13.109375" style="1" customWidth="1"/>
    <col min="8709" max="8710" width="14.33203125" style="1" customWidth="1"/>
    <col min="8711" max="8711" width="13.109375" style="1" customWidth="1"/>
    <col min="8712" max="8712" width="15.44140625" style="1" customWidth="1"/>
    <col min="8713" max="8713" width="14.33203125" style="1" customWidth="1"/>
    <col min="8714" max="8714" width="13.33203125" style="1" customWidth="1"/>
    <col min="8715" max="8960" width="9.109375" style="1"/>
    <col min="8961" max="8961" width="38.5546875" style="1" customWidth="1"/>
    <col min="8962" max="8962" width="14.6640625" style="1" customWidth="1"/>
    <col min="8963" max="8964" width="13.109375" style="1" customWidth="1"/>
    <col min="8965" max="8966" width="14.33203125" style="1" customWidth="1"/>
    <col min="8967" max="8967" width="13.109375" style="1" customWidth="1"/>
    <col min="8968" max="8968" width="15.44140625" style="1" customWidth="1"/>
    <col min="8969" max="8969" width="14.33203125" style="1" customWidth="1"/>
    <col min="8970" max="8970" width="13.33203125" style="1" customWidth="1"/>
    <col min="8971" max="9216" width="9.109375" style="1"/>
    <col min="9217" max="9217" width="38.5546875" style="1" customWidth="1"/>
    <col min="9218" max="9218" width="14.6640625" style="1" customWidth="1"/>
    <col min="9219" max="9220" width="13.109375" style="1" customWidth="1"/>
    <col min="9221" max="9222" width="14.33203125" style="1" customWidth="1"/>
    <col min="9223" max="9223" width="13.109375" style="1" customWidth="1"/>
    <col min="9224" max="9224" width="15.44140625" style="1" customWidth="1"/>
    <col min="9225" max="9225" width="14.33203125" style="1" customWidth="1"/>
    <col min="9226" max="9226" width="13.33203125" style="1" customWidth="1"/>
    <col min="9227" max="9472" width="9.109375" style="1"/>
    <col min="9473" max="9473" width="38.5546875" style="1" customWidth="1"/>
    <col min="9474" max="9474" width="14.6640625" style="1" customWidth="1"/>
    <col min="9475" max="9476" width="13.109375" style="1" customWidth="1"/>
    <col min="9477" max="9478" width="14.33203125" style="1" customWidth="1"/>
    <col min="9479" max="9479" width="13.109375" style="1" customWidth="1"/>
    <col min="9480" max="9480" width="15.44140625" style="1" customWidth="1"/>
    <col min="9481" max="9481" width="14.33203125" style="1" customWidth="1"/>
    <col min="9482" max="9482" width="13.33203125" style="1" customWidth="1"/>
    <col min="9483" max="9728" width="9.109375" style="1"/>
    <col min="9729" max="9729" width="38.5546875" style="1" customWidth="1"/>
    <col min="9730" max="9730" width="14.6640625" style="1" customWidth="1"/>
    <col min="9731" max="9732" width="13.109375" style="1" customWidth="1"/>
    <col min="9733" max="9734" width="14.33203125" style="1" customWidth="1"/>
    <col min="9735" max="9735" width="13.109375" style="1" customWidth="1"/>
    <col min="9736" max="9736" width="15.44140625" style="1" customWidth="1"/>
    <col min="9737" max="9737" width="14.33203125" style="1" customWidth="1"/>
    <col min="9738" max="9738" width="13.33203125" style="1" customWidth="1"/>
    <col min="9739" max="9984" width="9.109375" style="1"/>
    <col min="9985" max="9985" width="38.5546875" style="1" customWidth="1"/>
    <col min="9986" max="9986" width="14.6640625" style="1" customWidth="1"/>
    <col min="9987" max="9988" width="13.109375" style="1" customWidth="1"/>
    <col min="9989" max="9990" width="14.33203125" style="1" customWidth="1"/>
    <col min="9991" max="9991" width="13.109375" style="1" customWidth="1"/>
    <col min="9992" max="9992" width="15.44140625" style="1" customWidth="1"/>
    <col min="9993" max="9993" width="14.33203125" style="1" customWidth="1"/>
    <col min="9994" max="9994" width="13.33203125" style="1" customWidth="1"/>
    <col min="9995" max="10240" width="9.109375" style="1"/>
    <col min="10241" max="10241" width="38.5546875" style="1" customWidth="1"/>
    <col min="10242" max="10242" width="14.6640625" style="1" customWidth="1"/>
    <col min="10243" max="10244" width="13.109375" style="1" customWidth="1"/>
    <col min="10245" max="10246" width="14.33203125" style="1" customWidth="1"/>
    <col min="10247" max="10247" width="13.109375" style="1" customWidth="1"/>
    <col min="10248" max="10248" width="15.44140625" style="1" customWidth="1"/>
    <col min="10249" max="10249" width="14.33203125" style="1" customWidth="1"/>
    <col min="10250" max="10250" width="13.33203125" style="1" customWidth="1"/>
    <col min="10251" max="10496" width="9.109375" style="1"/>
    <col min="10497" max="10497" width="38.5546875" style="1" customWidth="1"/>
    <col min="10498" max="10498" width="14.6640625" style="1" customWidth="1"/>
    <col min="10499" max="10500" width="13.109375" style="1" customWidth="1"/>
    <col min="10501" max="10502" width="14.33203125" style="1" customWidth="1"/>
    <col min="10503" max="10503" width="13.109375" style="1" customWidth="1"/>
    <col min="10504" max="10504" width="15.44140625" style="1" customWidth="1"/>
    <col min="10505" max="10505" width="14.33203125" style="1" customWidth="1"/>
    <col min="10506" max="10506" width="13.33203125" style="1" customWidth="1"/>
    <col min="10507" max="10752" width="9.109375" style="1"/>
    <col min="10753" max="10753" width="38.5546875" style="1" customWidth="1"/>
    <col min="10754" max="10754" width="14.6640625" style="1" customWidth="1"/>
    <col min="10755" max="10756" width="13.109375" style="1" customWidth="1"/>
    <col min="10757" max="10758" width="14.33203125" style="1" customWidth="1"/>
    <col min="10759" max="10759" width="13.109375" style="1" customWidth="1"/>
    <col min="10760" max="10760" width="15.44140625" style="1" customWidth="1"/>
    <col min="10761" max="10761" width="14.33203125" style="1" customWidth="1"/>
    <col min="10762" max="10762" width="13.33203125" style="1" customWidth="1"/>
    <col min="10763" max="11008" width="9.109375" style="1"/>
    <col min="11009" max="11009" width="38.5546875" style="1" customWidth="1"/>
    <col min="11010" max="11010" width="14.6640625" style="1" customWidth="1"/>
    <col min="11011" max="11012" width="13.109375" style="1" customWidth="1"/>
    <col min="11013" max="11014" width="14.33203125" style="1" customWidth="1"/>
    <col min="11015" max="11015" width="13.109375" style="1" customWidth="1"/>
    <col min="11016" max="11016" width="15.44140625" style="1" customWidth="1"/>
    <col min="11017" max="11017" width="14.33203125" style="1" customWidth="1"/>
    <col min="11018" max="11018" width="13.33203125" style="1" customWidth="1"/>
    <col min="11019" max="11264" width="9.109375" style="1"/>
    <col min="11265" max="11265" width="38.5546875" style="1" customWidth="1"/>
    <col min="11266" max="11266" width="14.6640625" style="1" customWidth="1"/>
    <col min="11267" max="11268" width="13.109375" style="1" customWidth="1"/>
    <col min="11269" max="11270" width="14.33203125" style="1" customWidth="1"/>
    <col min="11271" max="11271" width="13.109375" style="1" customWidth="1"/>
    <col min="11272" max="11272" width="15.44140625" style="1" customWidth="1"/>
    <col min="11273" max="11273" width="14.33203125" style="1" customWidth="1"/>
    <col min="11274" max="11274" width="13.33203125" style="1" customWidth="1"/>
    <col min="11275" max="11520" width="9.109375" style="1"/>
    <col min="11521" max="11521" width="38.5546875" style="1" customWidth="1"/>
    <col min="11522" max="11522" width="14.6640625" style="1" customWidth="1"/>
    <col min="11523" max="11524" width="13.109375" style="1" customWidth="1"/>
    <col min="11525" max="11526" width="14.33203125" style="1" customWidth="1"/>
    <col min="11527" max="11527" width="13.109375" style="1" customWidth="1"/>
    <col min="11528" max="11528" width="15.44140625" style="1" customWidth="1"/>
    <col min="11529" max="11529" width="14.33203125" style="1" customWidth="1"/>
    <col min="11530" max="11530" width="13.33203125" style="1" customWidth="1"/>
    <col min="11531" max="11776" width="9.109375" style="1"/>
    <col min="11777" max="11777" width="38.5546875" style="1" customWidth="1"/>
    <col min="11778" max="11778" width="14.6640625" style="1" customWidth="1"/>
    <col min="11779" max="11780" width="13.109375" style="1" customWidth="1"/>
    <col min="11781" max="11782" width="14.33203125" style="1" customWidth="1"/>
    <col min="11783" max="11783" width="13.109375" style="1" customWidth="1"/>
    <col min="11784" max="11784" width="15.44140625" style="1" customWidth="1"/>
    <col min="11785" max="11785" width="14.33203125" style="1" customWidth="1"/>
    <col min="11786" max="11786" width="13.33203125" style="1" customWidth="1"/>
    <col min="11787" max="12032" width="9.109375" style="1"/>
    <col min="12033" max="12033" width="38.5546875" style="1" customWidth="1"/>
    <col min="12034" max="12034" width="14.6640625" style="1" customWidth="1"/>
    <col min="12035" max="12036" width="13.109375" style="1" customWidth="1"/>
    <col min="12037" max="12038" width="14.33203125" style="1" customWidth="1"/>
    <col min="12039" max="12039" width="13.109375" style="1" customWidth="1"/>
    <col min="12040" max="12040" width="15.44140625" style="1" customWidth="1"/>
    <col min="12041" max="12041" width="14.33203125" style="1" customWidth="1"/>
    <col min="12042" max="12042" width="13.33203125" style="1" customWidth="1"/>
    <col min="12043" max="12288" width="9.109375" style="1"/>
    <col min="12289" max="12289" width="38.5546875" style="1" customWidth="1"/>
    <col min="12290" max="12290" width="14.6640625" style="1" customWidth="1"/>
    <col min="12291" max="12292" width="13.109375" style="1" customWidth="1"/>
    <col min="12293" max="12294" width="14.33203125" style="1" customWidth="1"/>
    <col min="12295" max="12295" width="13.109375" style="1" customWidth="1"/>
    <col min="12296" max="12296" width="15.44140625" style="1" customWidth="1"/>
    <col min="12297" max="12297" width="14.33203125" style="1" customWidth="1"/>
    <col min="12298" max="12298" width="13.33203125" style="1" customWidth="1"/>
    <col min="12299" max="12544" width="9.109375" style="1"/>
    <col min="12545" max="12545" width="38.5546875" style="1" customWidth="1"/>
    <col min="12546" max="12546" width="14.6640625" style="1" customWidth="1"/>
    <col min="12547" max="12548" width="13.109375" style="1" customWidth="1"/>
    <col min="12549" max="12550" width="14.33203125" style="1" customWidth="1"/>
    <col min="12551" max="12551" width="13.109375" style="1" customWidth="1"/>
    <col min="12552" max="12552" width="15.44140625" style="1" customWidth="1"/>
    <col min="12553" max="12553" width="14.33203125" style="1" customWidth="1"/>
    <col min="12554" max="12554" width="13.33203125" style="1" customWidth="1"/>
    <col min="12555" max="12800" width="9.109375" style="1"/>
    <col min="12801" max="12801" width="38.5546875" style="1" customWidth="1"/>
    <col min="12802" max="12802" width="14.6640625" style="1" customWidth="1"/>
    <col min="12803" max="12804" width="13.109375" style="1" customWidth="1"/>
    <col min="12805" max="12806" width="14.33203125" style="1" customWidth="1"/>
    <col min="12807" max="12807" width="13.109375" style="1" customWidth="1"/>
    <col min="12808" max="12808" width="15.44140625" style="1" customWidth="1"/>
    <col min="12809" max="12809" width="14.33203125" style="1" customWidth="1"/>
    <col min="12810" max="12810" width="13.33203125" style="1" customWidth="1"/>
    <col min="12811" max="13056" width="9.109375" style="1"/>
    <col min="13057" max="13057" width="38.5546875" style="1" customWidth="1"/>
    <col min="13058" max="13058" width="14.6640625" style="1" customWidth="1"/>
    <col min="13059" max="13060" width="13.109375" style="1" customWidth="1"/>
    <col min="13061" max="13062" width="14.33203125" style="1" customWidth="1"/>
    <col min="13063" max="13063" width="13.109375" style="1" customWidth="1"/>
    <col min="13064" max="13064" width="15.44140625" style="1" customWidth="1"/>
    <col min="13065" max="13065" width="14.33203125" style="1" customWidth="1"/>
    <col min="13066" max="13066" width="13.33203125" style="1" customWidth="1"/>
    <col min="13067" max="13312" width="9.109375" style="1"/>
    <col min="13313" max="13313" width="38.5546875" style="1" customWidth="1"/>
    <col min="13314" max="13314" width="14.6640625" style="1" customWidth="1"/>
    <col min="13315" max="13316" width="13.109375" style="1" customWidth="1"/>
    <col min="13317" max="13318" width="14.33203125" style="1" customWidth="1"/>
    <col min="13319" max="13319" width="13.109375" style="1" customWidth="1"/>
    <col min="13320" max="13320" width="15.44140625" style="1" customWidth="1"/>
    <col min="13321" max="13321" width="14.33203125" style="1" customWidth="1"/>
    <col min="13322" max="13322" width="13.33203125" style="1" customWidth="1"/>
    <col min="13323" max="13568" width="9.109375" style="1"/>
    <col min="13569" max="13569" width="38.5546875" style="1" customWidth="1"/>
    <col min="13570" max="13570" width="14.6640625" style="1" customWidth="1"/>
    <col min="13571" max="13572" width="13.109375" style="1" customWidth="1"/>
    <col min="13573" max="13574" width="14.33203125" style="1" customWidth="1"/>
    <col min="13575" max="13575" width="13.109375" style="1" customWidth="1"/>
    <col min="13576" max="13576" width="15.44140625" style="1" customWidth="1"/>
    <col min="13577" max="13577" width="14.33203125" style="1" customWidth="1"/>
    <col min="13578" max="13578" width="13.33203125" style="1" customWidth="1"/>
    <col min="13579" max="13824" width="9.109375" style="1"/>
    <col min="13825" max="13825" width="38.5546875" style="1" customWidth="1"/>
    <col min="13826" max="13826" width="14.6640625" style="1" customWidth="1"/>
    <col min="13827" max="13828" width="13.109375" style="1" customWidth="1"/>
    <col min="13829" max="13830" width="14.33203125" style="1" customWidth="1"/>
    <col min="13831" max="13831" width="13.109375" style="1" customWidth="1"/>
    <col min="13832" max="13832" width="15.44140625" style="1" customWidth="1"/>
    <col min="13833" max="13833" width="14.33203125" style="1" customWidth="1"/>
    <col min="13834" max="13834" width="13.33203125" style="1" customWidth="1"/>
    <col min="13835" max="14080" width="9.109375" style="1"/>
    <col min="14081" max="14081" width="38.5546875" style="1" customWidth="1"/>
    <col min="14082" max="14082" width="14.6640625" style="1" customWidth="1"/>
    <col min="14083" max="14084" width="13.109375" style="1" customWidth="1"/>
    <col min="14085" max="14086" width="14.33203125" style="1" customWidth="1"/>
    <col min="14087" max="14087" width="13.109375" style="1" customWidth="1"/>
    <col min="14088" max="14088" width="15.44140625" style="1" customWidth="1"/>
    <col min="14089" max="14089" width="14.33203125" style="1" customWidth="1"/>
    <col min="14090" max="14090" width="13.33203125" style="1" customWidth="1"/>
    <col min="14091" max="14336" width="9.109375" style="1"/>
    <col min="14337" max="14337" width="38.5546875" style="1" customWidth="1"/>
    <col min="14338" max="14338" width="14.6640625" style="1" customWidth="1"/>
    <col min="14339" max="14340" width="13.109375" style="1" customWidth="1"/>
    <col min="14341" max="14342" width="14.33203125" style="1" customWidth="1"/>
    <col min="14343" max="14343" width="13.109375" style="1" customWidth="1"/>
    <col min="14344" max="14344" width="15.44140625" style="1" customWidth="1"/>
    <col min="14345" max="14345" width="14.33203125" style="1" customWidth="1"/>
    <col min="14346" max="14346" width="13.33203125" style="1" customWidth="1"/>
    <col min="14347" max="14592" width="9.109375" style="1"/>
    <col min="14593" max="14593" width="38.5546875" style="1" customWidth="1"/>
    <col min="14594" max="14594" width="14.6640625" style="1" customWidth="1"/>
    <col min="14595" max="14596" width="13.109375" style="1" customWidth="1"/>
    <col min="14597" max="14598" width="14.33203125" style="1" customWidth="1"/>
    <col min="14599" max="14599" width="13.109375" style="1" customWidth="1"/>
    <col min="14600" max="14600" width="15.44140625" style="1" customWidth="1"/>
    <col min="14601" max="14601" width="14.33203125" style="1" customWidth="1"/>
    <col min="14602" max="14602" width="13.33203125" style="1" customWidth="1"/>
    <col min="14603" max="14848" width="9.109375" style="1"/>
    <col min="14849" max="14849" width="38.5546875" style="1" customWidth="1"/>
    <col min="14850" max="14850" width="14.6640625" style="1" customWidth="1"/>
    <col min="14851" max="14852" width="13.109375" style="1" customWidth="1"/>
    <col min="14853" max="14854" width="14.33203125" style="1" customWidth="1"/>
    <col min="14855" max="14855" width="13.109375" style="1" customWidth="1"/>
    <col min="14856" max="14856" width="15.44140625" style="1" customWidth="1"/>
    <col min="14857" max="14857" width="14.33203125" style="1" customWidth="1"/>
    <col min="14858" max="14858" width="13.33203125" style="1" customWidth="1"/>
    <col min="14859" max="15104" width="9.109375" style="1"/>
    <col min="15105" max="15105" width="38.5546875" style="1" customWidth="1"/>
    <col min="15106" max="15106" width="14.6640625" style="1" customWidth="1"/>
    <col min="15107" max="15108" width="13.109375" style="1" customWidth="1"/>
    <col min="15109" max="15110" width="14.33203125" style="1" customWidth="1"/>
    <col min="15111" max="15111" width="13.109375" style="1" customWidth="1"/>
    <col min="15112" max="15112" width="15.44140625" style="1" customWidth="1"/>
    <col min="15113" max="15113" width="14.33203125" style="1" customWidth="1"/>
    <col min="15114" max="15114" width="13.33203125" style="1" customWidth="1"/>
    <col min="15115" max="15360" width="9.109375" style="1"/>
    <col min="15361" max="15361" width="38.5546875" style="1" customWidth="1"/>
    <col min="15362" max="15362" width="14.6640625" style="1" customWidth="1"/>
    <col min="15363" max="15364" width="13.109375" style="1" customWidth="1"/>
    <col min="15365" max="15366" width="14.33203125" style="1" customWidth="1"/>
    <col min="15367" max="15367" width="13.109375" style="1" customWidth="1"/>
    <col min="15368" max="15368" width="15.44140625" style="1" customWidth="1"/>
    <col min="15369" max="15369" width="14.33203125" style="1" customWidth="1"/>
    <col min="15370" max="15370" width="13.33203125" style="1" customWidth="1"/>
    <col min="15371" max="15616" width="9.109375" style="1"/>
    <col min="15617" max="15617" width="38.5546875" style="1" customWidth="1"/>
    <col min="15618" max="15618" width="14.6640625" style="1" customWidth="1"/>
    <col min="15619" max="15620" width="13.109375" style="1" customWidth="1"/>
    <col min="15621" max="15622" width="14.33203125" style="1" customWidth="1"/>
    <col min="15623" max="15623" width="13.109375" style="1" customWidth="1"/>
    <col min="15624" max="15624" width="15.44140625" style="1" customWidth="1"/>
    <col min="15625" max="15625" width="14.33203125" style="1" customWidth="1"/>
    <col min="15626" max="15626" width="13.33203125" style="1" customWidth="1"/>
    <col min="15627" max="15872" width="9.109375" style="1"/>
    <col min="15873" max="15873" width="38.5546875" style="1" customWidth="1"/>
    <col min="15874" max="15874" width="14.6640625" style="1" customWidth="1"/>
    <col min="15875" max="15876" width="13.109375" style="1" customWidth="1"/>
    <col min="15877" max="15878" width="14.33203125" style="1" customWidth="1"/>
    <col min="15879" max="15879" width="13.109375" style="1" customWidth="1"/>
    <col min="15880" max="15880" width="15.44140625" style="1" customWidth="1"/>
    <col min="15881" max="15881" width="14.33203125" style="1" customWidth="1"/>
    <col min="15882" max="15882" width="13.33203125" style="1" customWidth="1"/>
    <col min="15883" max="16128" width="9.109375" style="1"/>
    <col min="16129" max="16129" width="38.5546875" style="1" customWidth="1"/>
    <col min="16130" max="16130" width="14.6640625" style="1" customWidth="1"/>
    <col min="16131" max="16132" width="13.109375" style="1" customWidth="1"/>
    <col min="16133" max="16134" width="14.33203125" style="1" customWidth="1"/>
    <col min="16135" max="16135" width="13.109375" style="1" customWidth="1"/>
    <col min="16136" max="16136" width="15.44140625" style="1" customWidth="1"/>
    <col min="16137" max="16137" width="14.33203125" style="1" customWidth="1"/>
    <col min="16138" max="16138" width="13.33203125" style="1" customWidth="1"/>
    <col min="16139" max="16384" width="9.109375" style="1"/>
  </cols>
  <sheetData>
    <row r="1" spans="1:12" ht="15.75" customHeight="1" x14ac:dyDescent="0.25">
      <c r="A1" s="153" t="s">
        <v>103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2" ht="13.5" customHeigh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2" ht="20.399999999999999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2" ht="43.2" customHeight="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</row>
    <row r="5" spans="1:12" ht="14.2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</row>
    <row r="6" spans="1:12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12.75" customHeight="1" x14ac:dyDescent="0.25">
      <c r="A8" s="147" t="s">
        <v>0</v>
      </c>
      <c r="B8" s="157" t="s">
        <v>1</v>
      </c>
      <c r="C8" s="160">
        <v>2021</v>
      </c>
      <c r="D8" s="160">
        <v>2022</v>
      </c>
      <c r="E8" s="162">
        <v>2023</v>
      </c>
      <c r="F8" s="162"/>
      <c r="G8" s="162">
        <v>2024</v>
      </c>
      <c r="H8" s="162"/>
      <c r="I8" s="162">
        <v>2025</v>
      </c>
      <c r="J8" s="162"/>
      <c r="K8" s="146"/>
      <c r="L8" s="146"/>
    </row>
    <row r="9" spans="1:12" ht="12.75" customHeight="1" x14ac:dyDescent="0.25">
      <c r="A9" s="156"/>
      <c r="B9" s="158"/>
      <c r="C9" s="161"/>
      <c r="D9" s="161"/>
      <c r="E9" s="162"/>
      <c r="F9" s="162"/>
      <c r="G9" s="162"/>
      <c r="H9" s="162"/>
      <c r="I9" s="162"/>
      <c r="J9" s="162"/>
      <c r="K9" s="146"/>
      <c r="L9" s="146"/>
    </row>
    <row r="10" spans="1:12" ht="12.75" customHeight="1" x14ac:dyDescent="0.25">
      <c r="A10" s="156"/>
      <c r="B10" s="158"/>
      <c r="C10" s="147" t="s">
        <v>2</v>
      </c>
      <c r="D10" s="147" t="s">
        <v>3</v>
      </c>
      <c r="E10" s="149" t="s">
        <v>4</v>
      </c>
      <c r="F10" s="149" t="s">
        <v>5</v>
      </c>
      <c r="G10" s="149" t="s">
        <v>4</v>
      </c>
      <c r="H10" s="149" t="s">
        <v>5</v>
      </c>
      <c r="I10" s="149" t="s">
        <v>4</v>
      </c>
      <c r="J10" s="149" t="s">
        <v>5</v>
      </c>
    </row>
    <row r="11" spans="1:12" ht="22.5" customHeight="1" x14ac:dyDescent="0.25">
      <c r="A11" s="148"/>
      <c r="B11" s="159"/>
      <c r="C11" s="148"/>
      <c r="D11" s="148"/>
      <c r="E11" s="150"/>
      <c r="F11" s="149"/>
      <c r="G11" s="150"/>
      <c r="H11" s="149"/>
      <c r="I11" s="150"/>
      <c r="J11" s="149"/>
    </row>
    <row r="12" spans="1:12" s="6" customFormat="1" ht="18.75" customHeight="1" x14ac:dyDescent="0.25">
      <c r="A12" s="145" t="s">
        <v>6</v>
      </c>
      <c r="B12" s="3" t="s">
        <v>7</v>
      </c>
      <c r="C12" s="4">
        <v>2231</v>
      </c>
      <c r="D12" s="4">
        <v>2179</v>
      </c>
      <c r="E12" s="5">
        <v>2136</v>
      </c>
      <c r="F12" s="5">
        <v>2139</v>
      </c>
      <c r="G12" s="5">
        <v>2097</v>
      </c>
      <c r="H12" s="5">
        <v>2107</v>
      </c>
      <c r="I12" s="5">
        <v>2065</v>
      </c>
      <c r="J12" s="5">
        <v>2086</v>
      </c>
    </row>
    <row r="13" spans="1:12" ht="13.8" x14ac:dyDescent="0.25">
      <c r="A13" s="138"/>
      <c r="B13" s="7" t="s">
        <v>8</v>
      </c>
      <c r="C13" s="8">
        <v>97.8</v>
      </c>
      <c r="D13" s="8">
        <f>D12/C12*100</f>
        <v>97.669206633796506</v>
      </c>
      <c r="E13" s="8">
        <f>E12/D12*100</f>
        <v>98.026617714547953</v>
      </c>
      <c r="F13" s="8">
        <f>F12/D12*100</f>
        <v>98.164295548416703</v>
      </c>
      <c r="G13" s="8">
        <f>G12/E12*100</f>
        <v>98.174157303370791</v>
      </c>
      <c r="H13" s="8">
        <f>H12/F12*100</f>
        <v>98.503973819541841</v>
      </c>
      <c r="I13" s="8">
        <f>I12/G12*100</f>
        <v>98.474010491177879</v>
      </c>
      <c r="J13" s="9">
        <f>J12/H12*100</f>
        <v>99.003322259136212</v>
      </c>
    </row>
    <row r="14" spans="1:12" ht="19.5" customHeight="1" x14ac:dyDescent="0.25">
      <c r="A14" s="10" t="s">
        <v>9</v>
      </c>
      <c r="B14" s="7"/>
      <c r="C14" s="11">
        <f>C15+C17+C19</f>
        <v>2231</v>
      </c>
      <c r="D14" s="11">
        <f t="shared" ref="D14:J14" si="0">D15+D17+D19</f>
        <v>2179</v>
      </c>
      <c r="E14" s="11">
        <f t="shared" si="0"/>
        <v>2136</v>
      </c>
      <c r="F14" s="11">
        <f t="shared" si="0"/>
        <v>2139</v>
      </c>
      <c r="G14" s="11">
        <f t="shared" si="0"/>
        <v>2097</v>
      </c>
      <c r="H14" s="11">
        <f t="shared" si="0"/>
        <v>2107</v>
      </c>
      <c r="I14" s="11">
        <f t="shared" si="0"/>
        <v>2065</v>
      </c>
      <c r="J14" s="4">
        <f t="shared" si="0"/>
        <v>2086</v>
      </c>
    </row>
    <row r="15" spans="1:12" ht="20.25" customHeight="1" x14ac:dyDescent="0.25">
      <c r="A15" s="145" t="s">
        <v>10</v>
      </c>
      <c r="B15" s="3" t="s">
        <v>7</v>
      </c>
      <c r="C15" s="11">
        <f>C16*C12/100</f>
        <v>414.96600000000007</v>
      </c>
      <c r="D15" s="11">
        <f t="shared" ref="D15:J15" si="1">D16*D12/100</f>
        <v>405.29400000000004</v>
      </c>
      <c r="E15" s="11">
        <f t="shared" si="1"/>
        <v>397.29600000000005</v>
      </c>
      <c r="F15" s="11">
        <f t="shared" si="1"/>
        <v>397.85400000000004</v>
      </c>
      <c r="G15" s="11">
        <f t="shared" si="1"/>
        <v>392.13900000000001</v>
      </c>
      <c r="H15" s="11">
        <f t="shared" si="1"/>
        <v>394.00900000000001</v>
      </c>
      <c r="I15" s="11">
        <f t="shared" si="1"/>
        <v>388.22</v>
      </c>
      <c r="J15" s="4">
        <f t="shared" si="1"/>
        <v>392.16800000000001</v>
      </c>
    </row>
    <row r="16" spans="1:12" ht="36.6" customHeight="1" x14ac:dyDescent="0.25">
      <c r="A16" s="138"/>
      <c r="B16" s="7" t="s">
        <v>11</v>
      </c>
      <c r="C16" s="8">
        <v>18.600000000000001</v>
      </c>
      <c r="D16" s="8">
        <v>18.600000000000001</v>
      </c>
      <c r="E16" s="8">
        <v>18.600000000000001</v>
      </c>
      <c r="F16" s="8">
        <v>18.600000000000001</v>
      </c>
      <c r="G16" s="8">
        <v>18.7</v>
      </c>
      <c r="H16" s="8">
        <v>18.7</v>
      </c>
      <c r="I16" s="9">
        <v>18.8</v>
      </c>
      <c r="J16" s="9">
        <v>18.8</v>
      </c>
    </row>
    <row r="17" spans="1:10" ht="18.75" customHeight="1" x14ac:dyDescent="0.25">
      <c r="A17" s="145" t="s">
        <v>12</v>
      </c>
      <c r="B17" s="3" t="s">
        <v>7</v>
      </c>
      <c r="C17" s="11">
        <f>C18*C12/100</f>
        <v>1218.126</v>
      </c>
      <c r="D17" s="11">
        <f t="shared" ref="D17:J17" si="2">D18*D12/100</f>
        <v>1228.9559999999999</v>
      </c>
      <c r="E17" s="11">
        <f t="shared" si="2"/>
        <v>1232.4720000000002</v>
      </c>
      <c r="F17" s="11">
        <f t="shared" si="2"/>
        <v>1234.203</v>
      </c>
      <c r="G17" s="11">
        <f t="shared" si="2"/>
        <v>1235.133</v>
      </c>
      <c r="H17" s="11">
        <f t="shared" si="2"/>
        <v>1241.0230000000001</v>
      </c>
      <c r="I17" s="11">
        <f t="shared" si="2"/>
        <v>1239</v>
      </c>
      <c r="J17" s="11">
        <f t="shared" si="2"/>
        <v>1251.5999999999999</v>
      </c>
    </row>
    <row r="18" spans="1:10" ht="37.200000000000003" customHeight="1" x14ac:dyDescent="0.25">
      <c r="A18" s="138"/>
      <c r="B18" s="7" t="s">
        <v>13</v>
      </c>
      <c r="C18" s="8">
        <v>54.6</v>
      </c>
      <c r="D18" s="8">
        <v>56.4</v>
      </c>
      <c r="E18" s="8">
        <v>57.7</v>
      </c>
      <c r="F18" s="8">
        <v>57.7</v>
      </c>
      <c r="G18" s="8">
        <v>58.9</v>
      </c>
      <c r="H18" s="8">
        <v>58.9</v>
      </c>
      <c r="I18" s="9">
        <v>60</v>
      </c>
      <c r="J18" s="9">
        <v>60</v>
      </c>
    </row>
    <row r="19" spans="1:10" ht="19.5" customHeight="1" x14ac:dyDescent="0.25">
      <c r="A19" s="151" t="s">
        <v>14</v>
      </c>
      <c r="B19" s="3" t="s">
        <v>7</v>
      </c>
      <c r="C19" s="11">
        <f>C20*C12/100</f>
        <v>597.90800000000002</v>
      </c>
      <c r="D19" s="11">
        <f t="shared" ref="D19:J19" si="3">D20*D12/100</f>
        <v>544.75</v>
      </c>
      <c r="E19" s="11">
        <f t="shared" si="3"/>
        <v>506.23199999999997</v>
      </c>
      <c r="F19" s="11">
        <f t="shared" si="3"/>
        <v>506.94299999999998</v>
      </c>
      <c r="G19" s="11">
        <f t="shared" si="3"/>
        <v>469.72799999999995</v>
      </c>
      <c r="H19" s="11">
        <f>H20*H12/100</f>
        <v>471.96799999999996</v>
      </c>
      <c r="I19" s="11">
        <f t="shared" si="3"/>
        <v>437.78</v>
      </c>
      <c r="J19" s="11">
        <f t="shared" si="3"/>
        <v>442.23199999999997</v>
      </c>
    </row>
    <row r="20" spans="1:10" ht="35.4" customHeight="1" x14ac:dyDescent="0.25">
      <c r="A20" s="152"/>
      <c r="B20" s="7" t="s">
        <v>15</v>
      </c>
      <c r="C20" s="8">
        <v>26.8</v>
      </c>
      <c r="D20" s="8">
        <v>25</v>
      </c>
      <c r="E20" s="8">
        <v>23.7</v>
      </c>
      <c r="F20" s="8">
        <v>23.7</v>
      </c>
      <c r="G20" s="8">
        <v>22.4</v>
      </c>
      <c r="H20" s="8">
        <v>22.4</v>
      </c>
      <c r="I20" s="9">
        <v>21.2</v>
      </c>
      <c r="J20" s="9">
        <v>21.2</v>
      </c>
    </row>
    <row r="21" spans="1:10" ht="21.75" customHeight="1" x14ac:dyDescent="0.25">
      <c r="A21" s="145" t="s">
        <v>16</v>
      </c>
      <c r="B21" s="3" t="s">
        <v>7</v>
      </c>
      <c r="C21" s="4">
        <v>6</v>
      </c>
      <c r="D21" s="4">
        <v>8</v>
      </c>
      <c r="E21" s="4">
        <v>8</v>
      </c>
      <c r="F21" s="4">
        <v>9</v>
      </c>
      <c r="G21" s="4">
        <v>9</v>
      </c>
      <c r="H21" s="4">
        <v>11</v>
      </c>
      <c r="I21" s="4">
        <v>11</v>
      </c>
      <c r="J21" s="4">
        <v>14</v>
      </c>
    </row>
    <row r="22" spans="1:10" ht="13.8" x14ac:dyDescent="0.25">
      <c r="A22" s="138"/>
      <c r="B22" s="7" t="s">
        <v>8</v>
      </c>
      <c r="C22" s="8">
        <v>75</v>
      </c>
      <c r="D22" s="8">
        <f>D21/C21*100</f>
        <v>133.33333333333331</v>
      </c>
      <c r="E22" s="8">
        <f>E21/D21*100</f>
        <v>100</v>
      </c>
      <c r="F22" s="8">
        <f>F21/D21*100</f>
        <v>112.5</v>
      </c>
      <c r="G22" s="8">
        <f>G21/E21*100</f>
        <v>112.5</v>
      </c>
      <c r="H22" s="8">
        <f>H21/F21*100</f>
        <v>122.22222222222223</v>
      </c>
      <c r="I22" s="8">
        <f>I21/G21*100</f>
        <v>122.22222222222223</v>
      </c>
      <c r="J22" s="8">
        <f>J21/H21*100</f>
        <v>127.27272727272727</v>
      </c>
    </row>
    <row r="23" spans="1:10" ht="25.5" customHeight="1" x14ac:dyDescent="0.25">
      <c r="A23" s="10" t="s">
        <v>17</v>
      </c>
      <c r="B23" s="7" t="s">
        <v>18</v>
      </c>
      <c r="C23" s="8">
        <f>C21/C12*1000</f>
        <v>2.6893769610040339</v>
      </c>
      <c r="D23" s="8">
        <f t="shared" ref="D23:J23" si="4">D21/D12*1000</f>
        <v>3.6714089031665904</v>
      </c>
      <c r="E23" s="8">
        <f t="shared" si="4"/>
        <v>3.7453183520599249</v>
      </c>
      <c r="F23" s="8">
        <f t="shared" si="4"/>
        <v>4.2075736325385691</v>
      </c>
      <c r="G23" s="8">
        <f t="shared" si="4"/>
        <v>4.2918454935622314</v>
      </c>
      <c r="H23" s="8">
        <f t="shared" si="4"/>
        <v>5.2206929283341248</v>
      </c>
      <c r="I23" s="8">
        <f t="shared" si="4"/>
        <v>5.3268765133171909</v>
      </c>
      <c r="J23" s="8">
        <f t="shared" si="4"/>
        <v>6.7114093959731544</v>
      </c>
    </row>
    <row r="24" spans="1:10" ht="20.25" customHeight="1" x14ac:dyDescent="0.25">
      <c r="A24" s="145" t="s">
        <v>19</v>
      </c>
      <c r="B24" s="3" t="s">
        <v>7</v>
      </c>
      <c r="C24" s="4">
        <v>26</v>
      </c>
      <c r="D24" s="4">
        <v>22</v>
      </c>
      <c r="E24" s="4">
        <v>22</v>
      </c>
      <c r="F24" s="4">
        <v>21</v>
      </c>
      <c r="G24" s="4">
        <v>21</v>
      </c>
      <c r="H24" s="4">
        <v>20</v>
      </c>
      <c r="I24" s="4">
        <v>20</v>
      </c>
      <c r="J24" s="4">
        <v>19</v>
      </c>
    </row>
    <row r="25" spans="1:10" ht="13.8" x14ac:dyDescent="0.25">
      <c r="A25" s="138"/>
      <c r="B25" s="7" t="s">
        <v>8</v>
      </c>
      <c r="C25" s="8">
        <v>92.9</v>
      </c>
      <c r="D25" s="8">
        <f>D24/C24*100</f>
        <v>84.615384615384613</v>
      </c>
      <c r="E25" s="8">
        <f>E24/D24*100</f>
        <v>100</v>
      </c>
      <c r="F25" s="8">
        <f>F24/D24*100</f>
        <v>95.454545454545453</v>
      </c>
      <c r="G25" s="8">
        <f>G24/E24*100</f>
        <v>95.454545454545453</v>
      </c>
      <c r="H25" s="8">
        <f>H24/F24*100</f>
        <v>95.238095238095227</v>
      </c>
      <c r="I25" s="8">
        <f>I24/G24*100</f>
        <v>95.238095238095227</v>
      </c>
      <c r="J25" s="8">
        <f>J24/H24*100</f>
        <v>95</v>
      </c>
    </row>
    <row r="26" spans="1:10" ht="17.25" customHeight="1" x14ac:dyDescent="0.25">
      <c r="A26" s="12" t="s">
        <v>20</v>
      </c>
      <c r="B26" s="13" t="s">
        <v>18</v>
      </c>
      <c r="C26" s="8">
        <f>C24/C12*1000</f>
        <v>11.653966831017481</v>
      </c>
      <c r="D26" s="8">
        <f>D24/D12*1000</f>
        <v>10.096374483708122</v>
      </c>
      <c r="E26" s="8">
        <f t="shared" ref="E26:J26" si="5">E24/E12*1000</f>
        <v>10.299625468164793</v>
      </c>
      <c r="F26" s="8">
        <f t="shared" si="5"/>
        <v>9.8176718092566624</v>
      </c>
      <c r="G26" s="8">
        <f t="shared" si="5"/>
        <v>10.014306151645208</v>
      </c>
      <c r="H26" s="8">
        <f t="shared" si="5"/>
        <v>9.4921689606074988</v>
      </c>
      <c r="I26" s="8">
        <f t="shared" si="5"/>
        <v>9.6852300242130749</v>
      </c>
      <c r="J26" s="8">
        <f t="shared" si="5"/>
        <v>9.1083413231064245</v>
      </c>
    </row>
    <row r="27" spans="1:10" ht="24.75" customHeight="1" x14ac:dyDescent="0.25">
      <c r="A27" s="137" t="s">
        <v>21</v>
      </c>
      <c r="B27" s="3" t="s">
        <v>7</v>
      </c>
      <c r="C27" s="11">
        <f>C21-C24</f>
        <v>-20</v>
      </c>
      <c r="D27" s="11">
        <f t="shared" ref="D27:J27" si="6">D21-D24</f>
        <v>-14</v>
      </c>
      <c r="E27" s="11">
        <f t="shared" si="6"/>
        <v>-14</v>
      </c>
      <c r="F27" s="11">
        <f t="shared" si="6"/>
        <v>-12</v>
      </c>
      <c r="G27" s="11">
        <f t="shared" si="6"/>
        <v>-12</v>
      </c>
      <c r="H27" s="11">
        <f t="shared" si="6"/>
        <v>-9</v>
      </c>
      <c r="I27" s="11">
        <f t="shared" si="6"/>
        <v>-9</v>
      </c>
      <c r="J27" s="11">
        <f t="shared" si="6"/>
        <v>-5</v>
      </c>
    </row>
    <row r="28" spans="1:10" ht="13.8" x14ac:dyDescent="0.25">
      <c r="A28" s="138"/>
      <c r="B28" s="13" t="s">
        <v>8</v>
      </c>
      <c r="C28" s="8">
        <v>100</v>
      </c>
      <c r="D28" s="8">
        <f>D27/C27*100</f>
        <v>70</v>
      </c>
      <c r="E28" s="8">
        <f>E27/D27*100</f>
        <v>100</v>
      </c>
      <c r="F28" s="8">
        <f>F27/D27*100</f>
        <v>85.714285714285708</v>
      </c>
      <c r="G28" s="8">
        <f>G27/E27*100</f>
        <v>85.714285714285708</v>
      </c>
      <c r="H28" s="8">
        <f>H27/F27*100</f>
        <v>75</v>
      </c>
      <c r="I28" s="8">
        <f>I27/G27*100</f>
        <v>75</v>
      </c>
      <c r="J28" s="8">
        <f>J27/H27*100</f>
        <v>55.555555555555557</v>
      </c>
    </row>
    <row r="29" spans="1:10" ht="33.75" customHeight="1" x14ac:dyDescent="0.25">
      <c r="A29" s="12" t="s">
        <v>22</v>
      </c>
      <c r="B29" s="13" t="s">
        <v>18</v>
      </c>
      <c r="C29" s="8">
        <f>C27/C12*1000</f>
        <v>-8.9645898700134463</v>
      </c>
      <c r="D29" s="8">
        <f t="shared" ref="D29:J29" si="7">D27/D12*1000</f>
        <v>-6.4249655805415324</v>
      </c>
      <c r="E29" s="8">
        <f t="shared" si="7"/>
        <v>-6.5543071161048694</v>
      </c>
      <c r="F29" s="8">
        <f t="shared" si="7"/>
        <v>-5.6100981767180924</v>
      </c>
      <c r="G29" s="8">
        <f t="shared" si="7"/>
        <v>-5.7224606580829755</v>
      </c>
      <c r="H29" s="8">
        <f t="shared" si="7"/>
        <v>-4.2714760322733749</v>
      </c>
      <c r="I29" s="8">
        <f t="shared" si="7"/>
        <v>-4.3583535108958831</v>
      </c>
      <c r="J29" s="8">
        <f t="shared" si="7"/>
        <v>-2.3969319271332696</v>
      </c>
    </row>
    <row r="30" spans="1:10" s="6" customFormat="1" ht="21.75" customHeight="1" x14ac:dyDescent="0.25">
      <c r="A30" s="139" t="s">
        <v>23</v>
      </c>
      <c r="B30" s="3" t="s">
        <v>7</v>
      </c>
      <c r="C30" s="4">
        <v>-50</v>
      </c>
      <c r="D30" s="4">
        <v>-30</v>
      </c>
      <c r="E30" s="4">
        <v>-28</v>
      </c>
      <c r="F30" s="4">
        <v>-24</v>
      </c>
      <c r="G30" s="4">
        <v>-25</v>
      </c>
      <c r="H30" s="4">
        <v>-19</v>
      </c>
      <c r="I30" s="4">
        <v>-18</v>
      </c>
      <c r="J30" s="4">
        <v>-10</v>
      </c>
    </row>
    <row r="31" spans="1:10" ht="13.8" x14ac:dyDescent="0.25">
      <c r="A31" s="138"/>
      <c r="B31" s="13" t="s">
        <v>8</v>
      </c>
      <c r="C31" s="8" t="s">
        <v>104</v>
      </c>
      <c r="D31" s="8">
        <f>D30/C30*100</f>
        <v>60</v>
      </c>
      <c r="E31" s="8">
        <f>E30/D30*100</f>
        <v>93.333333333333329</v>
      </c>
      <c r="F31" s="8">
        <f>F30/D30*100</f>
        <v>80</v>
      </c>
      <c r="G31" s="8">
        <f>G30/E30*100</f>
        <v>89.285714285714292</v>
      </c>
      <c r="H31" s="8">
        <f>H30/F30*100</f>
        <v>79.166666666666657</v>
      </c>
      <c r="I31" s="8">
        <f>I30/G30*100</f>
        <v>72</v>
      </c>
      <c r="J31" s="8">
        <f>J30/H30*100</f>
        <v>52.631578947368418</v>
      </c>
    </row>
    <row r="32" spans="1:10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ht="19.2" customHeight="1" x14ac:dyDescent="0.25">
      <c r="A33" s="141"/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 ht="10.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4.4" x14ac:dyDescent="0.25">
      <c r="A35" s="143"/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 ht="13.8" x14ac:dyDescent="0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13.8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</row>
  </sheetData>
  <sheetProtection formatCells="0" formatColumns="0" formatRows="0" insertColumns="0" insertRows="0" insertHyperlinks="0" deleteColumns="0" deleteRows="0" selectLockedCells="1" selectUnlockedCells="1"/>
  <protectedRanges>
    <protectedRange password="CF7A" sqref="K8:L9 A8:A19 B8:J12 D24:J24 D30:J30 B22:C22 B14:B20 B29 B23 B13:C13 B21:J21 B24:C25 B30:C31 B28:C28 A21:A31 B26:B27" name="Диапазон4"/>
    <protectedRange password="ECE4" sqref="C12:J12 C13 D24:J24 D30:J30 C21:C22 C30:C31 C24:C25 D21:J21 C28" name="Диапазон1"/>
    <protectedRange password="CF7A" sqref="D13 D22 D25 D28" name="Диапазон4_1"/>
    <protectedRange password="ECE4" sqref="D13 D22 D25 D28" name="Диапазон1_1"/>
    <protectedRange password="CF7A" sqref="E13 G13 I13 E22 G22 I22 E25 G25 I25 E28 G28 I28 D31:E31 G31 I31" name="Диапазон4_2"/>
    <protectedRange password="ECE4" sqref="E13 G13 I13 E22 G22 I22 E25 G25 I25 E28 G28 I28 D31:E31 G31 I31" name="Диапазон1_2"/>
    <protectedRange password="CF7A" sqref="F13 H13 J13 F22 H22 J22 F25 H25 J25 F28 H28 F31 J28 H31 J31" name="Диапазон4_3"/>
    <protectedRange password="ECE4" sqref="F13 H13 J13 F22 H22 J22 F25 H25 J25 F28 H28 F31 J28 H31 J31" name="Диапазон1_3"/>
    <protectedRange password="CF7A" sqref="D16" name="Диапазон4_4"/>
    <protectedRange password="ECE4" sqref="D16" name="Диапазон1_4"/>
    <protectedRange password="CF7A" sqref="E16:J16" name="Диапазон4_5"/>
    <protectedRange password="ECE4" sqref="E16:J16" name="Диапазон1_5"/>
    <protectedRange password="CF7A" sqref="D17:J17 C19:J19 C14:C17 D14:J15" name="Диапазон4_6"/>
    <protectedRange password="ECE4" sqref="D17:J17 C19:J19 C14:C17 D14:J15" name="Диапазон1_6"/>
    <protectedRange password="CF7A" sqref="C18:J18" name="Диапазон4_7"/>
    <protectedRange password="ECE4" sqref="C18:J18" name="Диапазон1_7"/>
    <protectedRange password="CF7A" sqref="C29:J29" name="Диапазон4_11"/>
    <protectedRange password="ECE4" sqref="C29:J29" name="Диапазон1_11"/>
    <protectedRange password="CF7A" sqref="C20:J20" name="Диапазон4_12"/>
    <protectedRange password="ECE4" sqref="C20:J20" name="Диапазон1_12"/>
    <protectedRange password="CF7A" sqref="C26:J26" name="Диапазон4_8"/>
    <protectedRange password="ECE4" sqref="C26:J26" name="Диапазон1_8"/>
    <protectedRange password="CF7A" sqref="C23:J23" name="Диапазон4_10"/>
    <protectedRange password="ECE4" sqref="C23:J23" name="Диапазон1_10"/>
    <protectedRange password="CF7A" sqref="C27:J27" name="Диапазон4_1_1"/>
    <protectedRange password="ECE4" sqref="C27:J27" name="Диапазон1_1_1"/>
  </protectedRanges>
  <mergeCells count="31">
    <mergeCell ref="A1:J5"/>
    <mergeCell ref="A6:J6"/>
    <mergeCell ref="A8:A11"/>
    <mergeCell ref="B8:B11"/>
    <mergeCell ref="C8:C9"/>
    <mergeCell ref="D8:D9"/>
    <mergeCell ref="E8:F9"/>
    <mergeCell ref="G8:H9"/>
    <mergeCell ref="I8:J9"/>
    <mergeCell ref="A24:A25"/>
    <mergeCell ref="K8:L9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A15:A16"/>
    <mergeCell ref="A17:A18"/>
    <mergeCell ref="A19:A20"/>
    <mergeCell ref="A21:A22"/>
    <mergeCell ref="A37:J37"/>
    <mergeCell ref="A27:A28"/>
    <mergeCell ref="A30:A31"/>
    <mergeCell ref="A32:J32"/>
    <mergeCell ref="A33:J33"/>
    <mergeCell ref="A35:J35"/>
    <mergeCell ref="A36:J36"/>
  </mergeCells>
  <printOptions horizontalCentered="1"/>
  <pageMargins left="0.62992125984251968" right="0.62992125984251968" top="0.78740157480314965" bottom="0.59055118110236227" header="0.11811023622047245" footer="0.11811023622047245"/>
  <pageSetup paperSize="9" scale="68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83" zoomScaleNormal="83" zoomScaleSheetLayoutView="75" zoomScalePageLayoutView="84" workbookViewId="0">
      <selection activeCell="D62" sqref="D62"/>
    </sheetView>
  </sheetViews>
  <sheetFormatPr defaultRowHeight="13.2" x14ac:dyDescent="0.25"/>
  <cols>
    <col min="1" max="1" width="33.6640625" style="1" customWidth="1"/>
    <col min="2" max="2" width="18.6640625" style="43" customWidth="1"/>
    <col min="3" max="3" width="9.6640625" style="1" customWidth="1"/>
    <col min="4" max="4" width="10.88671875" style="1" customWidth="1"/>
    <col min="5" max="5" width="10.44140625" style="1" customWidth="1"/>
    <col min="6" max="6" width="10.6640625" style="1" customWidth="1"/>
    <col min="7" max="7" width="9.33203125" style="1" customWidth="1"/>
    <col min="8" max="8" width="9.5546875" style="1" customWidth="1"/>
    <col min="9" max="9" width="9.6640625" style="1" customWidth="1"/>
    <col min="10" max="10" width="10.5546875" style="1" customWidth="1"/>
    <col min="11" max="11" width="9.6640625" style="1" customWidth="1"/>
    <col min="12" max="256" width="9.109375" style="1"/>
    <col min="257" max="257" width="33.6640625" style="1" customWidth="1"/>
    <col min="258" max="258" width="18.6640625" style="1" customWidth="1"/>
    <col min="259" max="259" width="9.6640625" style="1" customWidth="1"/>
    <col min="260" max="260" width="10.88671875" style="1" customWidth="1"/>
    <col min="261" max="261" width="10.44140625" style="1" customWidth="1"/>
    <col min="262" max="262" width="10.6640625" style="1" customWidth="1"/>
    <col min="263" max="263" width="9.33203125" style="1" customWidth="1"/>
    <col min="264" max="264" width="9.5546875" style="1" customWidth="1"/>
    <col min="265" max="265" width="9.6640625" style="1" customWidth="1"/>
    <col min="266" max="266" width="10.5546875" style="1" customWidth="1"/>
    <col min="267" max="267" width="9.6640625" style="1" customWidth="1"/>
    <col min="268" max="512" width="9.109375" style="1"/>
    <col min="513" max="513" width="33.6640625" style="1" customWidth="1"/>
    <col min="514" max="514" width="18.6640625" style="1" customWidth="1"/>
    <col min="515" max="515" width="9.6640625" style="1" customWidth="1"/>
    <col min="516" max="516" width="10.88671875" style="1" customWidth="1"/>
    <col min="517" max="517" width="10.44140625" style="1" customWidth="1"/>
    <col min="518" max="518" width="10.6640625" style="1" customWidth="1"/>
    <col min="519" max="519" width="9.33203125" style="1" customWidth="1"/>
    <col min="520" max="520" width="9.5546875" style="1" customWidth="1"/>
    <col min="521" max="521" width="9.6640625" style="1" customWidth="1"/>
    <col min="522" max="522" width="10.5546875" style="1" customWidth="1"/>
    <col min="523" max="523" width="9.6640625" style="1" customWidth="1"/>
    <col min="524" max="768" width="9.109375" style="1"/>
    <col min="769" max="769" width="33.6640625" style="1" customWidth="1"/>
    <col min="770" max="770" width="18.6640625" style="1" customWidth="1"/>
    <col min="771" max="771" width="9.6640625" style="1" customWidth="1"/>
    <col min="772" max="772" width="10.88671875" style="1" customWidth="1"/>
    <col min="773" max="773" width="10.44140625" style="1" customWidth="1"/>
    <col min="774" max="774" width="10.6640625" style="1" customWidth="1"/>
    <col min="775" max="775" width="9.33203125" style="1" customWidth="1"/>
    <col min="776" max="776" width="9.5546875" style="1" customWidth="1"/>
    <col min="777" max="777" width="9.6640625" style="1" customWidth="1"/>
    <col min="778" max="778" width="10.5546875" style="1" customWidth="1"/>
    <col min="779" max="779" width="9.6640625" style="1" customWidth="1"/>
    <col min="780" max="1024" width="9.109375" style="1"/>
    <col min="1025" max="1025" width="33.6640625" style="1" customWidth="1"/>
    <col min="1026" max="1026" width="18.6640625" style="1" customWidth="1"/>
    <col min="1027" max="1027" width="9.6640625" style="1" customWidth="1"/>
    <col min="1028" max="1028" width="10.88671875" style="1" customWidth="1"/>
    <col min="1029" max="1029" width="10.44140625" style="1" customWidth="1"/>
    <col min="1030" max="1030" width="10.6640625" style="1" customWidth="1"/>
    <col min="1031" max="1031" width="9.33203125" style="1" customWidth="1"/>
    <col min="1032" max="1032" width="9.5546875" style="1" customWidth="1"/>
    <col min="1033" max="1033" width="9.6640625" style="1" customWidth="1"/>
    <col min="1034" max="1034" width="10.5546875" style="1" customWidth="1"/>
    <col min="1035" max="1035" width="9.6640625" style="1" customWidth="1"/>
    <col min="1036" max="1280" width="9.109375" style="1"/>
    <col min="1281" max="1281" width="33.6640625" style="1" customWidth="1"/>
    <col min="1282" max="1282" width="18.6640625" style="1" customWidth="1"/>
    <col min="1283" max="1283" width="9.6640625" style="1" customWidth="1"/>
    <col min="1284" max="1284" width="10.88671875" style="1" customWidth="1"/>
    <col min="1285" max="1285" width="10.44140625" style="1" customWidth="1"/>
    <col min="1286" max="1286" width="10.6640625" style="1" customWidth="1"/>
    <col min="1287" max="1287" width="9.33203125" style="1" customWidth="1"/>
    <col min="1288" max="1288" width="9.5546875" style="1" customWidth="1"/>
    <col min="1289" max="1289" width="9.6640625" style="1" customWidth="1"/>
    <col min="1290" max="1290" width="10.5546875" style="1" customWidth="1"/>
    <col min="1291" max="1291" width="9.6640625" style="1" customWidth="1"/>
    <col min="1292" max="1536" width="9.109375" style="1"/>
    <col min="1537" max="1537" width="33.6640625" style="1" customWidth="1"/>
    <col min="1538" max="1538" width="18.6640625" style="1" customWidth="1"/>
    <col min="1539" max="1539" width="9.6640625" style="1" customWidth="1"/>
    <col min="1540" max="1540" width="10.88671875" style="1" customWidth="1"/>
    <col min="1541" max="1541" width="10.44140625" style="1" customWidth="1"/>
    <col min="1542" max="1542" width="10.6640625" style="1" customWidth="1"/>
    <col min="1543" max="1543" width="9.33203125" style="1" customWidth="1"/>
    <col min="1544" max="1544" width="9.5546875" style="1" customWidth="1"/>
    <col min="1545" max="1545" width="9.6640625" style="1" customWidth="1"/>
    <col min="1546" max="1546" width="10.5546875" style="1" customWidth="1"/>
    <col min="1547" max="1547" width="9.6640625" style="1" customWidth="1"/>
    <col min="1548" max="1792" width="9.109375" style="1"/>
    <col min="1793" max="1793" width="33.6640625" style="1" customWidth="1"/>
    <col min="1794" max="1794" width="18.6640625" style="1" customWidth="1"/>
    <col min="1795" max="1795" width="9.6640625" style="1" customWidth="1"/>
    <col min="1796" max="1796" width="10.88671875" style="1" customWidth="1"/>
    <col min="1797" max="1797" width="10.44140625" style="1" customWidth="1"/>
    <col min="1798" max="1798" width="10.6640625" style="1" customWidth="1"/>
    <col min="1799" max="1799" width="9.33203125" style="1" customWidth="1"/>
    <col min="1800" max="1800" width="9.5546875" style="1" customWidth="1"/>
    <col min="1801" max="1801" width="9.6640625" style="1" customWidth="1"/>
    <col min="1802" max="1802" width="10.5546875" style="1" customWidth="1"/>
    <col min="1803" max="1803" width="9.6640625" style="1" customWidth="1"/>
    <col min="1804" max="2048" width="9.109375" style="1"/>
    <col min="2049" max="2049" width="33.6640625" style="1" customWidth="1"/>
    <col min="2050" max="2050" width="18.6640625" style="1" customWidth="1"/>
    <col min="2051" max="2051" width="9.6640625" style="1" customWidth="1"/>
    <col min="2052" max="2052" width="10.88671875" style="1" customWidth="1"/>
    <col min="2053" max="2053" width="10.44140625" style="1" customWidth="1"/>
    <col min="2054" max="2054" width="10.6640625" style="1" customWidth="1"/>
    <col min="2055" max="2055" width="9.33203125" style="1" customWidth="1"/>
    <col min="2056" max="2056" width="9.5546875" style="1" customWidth="1"/>
    <col min="2057" max="2057" width="9.6640625" style="1" customWidth="1"/>
    <col min="2058" max="2058" width="10.5546875" style="1" customWidth="1"/>
    <col min="2059" max="2059" width="9.6640625" style="1" customWidth="1"/>
    <col min="2060" max="2304" width="9.109375" style="1"/>
    <col min="2305" max="2305" width="33.6640625" style="1" customWidth="1"/>
    <col min="2306" max="2306" width="18.6640625" style="1" customWidth="1"/>
    <col min="2307" max="2307" width="9.6640625" style="1" customWidth="1"/>
    <col min="2308" max="2308" width="10.88671875" style="1" customWidth="1"/>
    <col min="2309" max="2309" width="10.44140625" style="1" customWidth="1"/>
    <col min="2310" max="2310" width="10.6640625" style="1" customWidth="1"/>
    <col min="2311" max="2311" width="9.33203125" style="1" customWidth="1"/>
    <col min="2312" max="2312" width="9.5546875" style="1" customWidth="1"/>
    <col min="2313" max="2313" width="9.6640625" style="1" customWidth="1"/>
    <col min="2314" max="2314" width="10.5546875" style="1" customWidth="1"/>
    <col min="2315" max="2315" width="9.6640625" style="1" customWidth="1"/>
    <col min="2316" max="2560" width="9.109375" style="1"/>
    <col min="2561" max="2561" width="33.6640625" style="1" customWidth="1"/>
    <col min="2562" max="2562" width="18.6640625" style="1" customWidth="1"/>
    <col min="2563" max="2563" width="9.6640625" style="1" customWidth="1"/>
    <col min="2564" max="2564" width="10.88671875" style="1" customWidth="1"/>
    <col min="2565" max="2565" width="10.44140625" style="1" customWidth="1"/>
    <col min="2566" max="2566" width="10.6640625" style="1" customWidth="1"/>
    <col min="2567" max="2567" width="9.33203125" style="1" customWidth="1"/>
    <col min="2568" max="2568" width="9.5546875" style="1" customWidth="1"/>
    <col min="2569" max="2569" width="9.6640625" style="1" customWidth="1"/>
    <col min="2570" max="2570" width="10.5546875" style="1" customWidth="1"/>
    <col min="2571" max="2571" width="9.6640625" style="1" customWidth="1"/>
    <col min="2572" max="2816" width="9.109375" style="1"/>
    <col min="2817" max="2817" width="33.6640625" style="1" customWidth="1"/>
    <col min="2818" max="2818" width="18.6640625" style="1" customWidth="1"/>
    <col min="2819" max="2819" width="9.6640625" style="1" customWidth="1"/>
    <col min="2820" max="2820" width="10.88671875" style="1" customWidth="1"/>
    <col min="2821" max="2821" width="10.44140625" style="1" customWidth="1"/>
    <col min="2822" max="2822" width="10.6640625" style="1" customWidth="1"/>
    <col min="2823" max="2823" width="9.33203125" style="1" customWidth="1"/>
    <col min="2824" max="2824" width="9.5546875" style="1" customWidth="1"/>
    <col min="2825" max="2825" width="9.6640625" style="1" customWidth="1"/>
    <col min="2826" max="2826" width="10.5546875" style="1" customWidth="1"/>
    <col min="2827" max="2827" width="9.6640625" style="1" customWidth="1"/>
    <col min="2828" max="3072" width="9.109375" style="1"/>
    <col min="3073" max="3073" width="33.6640625" style="1" customWidth="1"/>
    <col min="3074" max="3074" width="18.6640625" style="1" customWidth="1"/>
    <col min="3075" max="3075" width="9.6640625" style="1" customWidth="1"/>
    <col min="3076" max="3076" width="10.88671875" style="1" customWidth="1"/>
    <col min="3077" max="3077" width="10.44140625" style="1" customWidth="1"/>
    <col min="3078" max="3078" width="10.6640625" style="1" customWidth="1"/>
    <col min="3079" max="3079" width="9.33203125" style="1" customWidth="1"/>
    <col min="3080" max="3080" width="9.5546875" style="1" customWidth="1"/>
    <col min="3081" max="3081" width="9.6640625" style="1" customWidth="1"/>
    <col min="3082" max="3082" width="10.5546875" style="1" customWidth="1"/>
    <col min="3083" max="3083" width="9.6640625" style="1" customWidth="1"/>
    <col min="3084" max="3328" width="9.109375" style="1"/>
    <col min="3329" max="3329" width="33.6640625" style="1" customWidth="1"/>
    <col min="3330" max="3330" width="18.6640625" style="1" customWidth="1"/>
    <col min="3331" max="3331" width="9.6640625" style="1" customWidth="1"/>
    <col min="3332" max="3332" width="10.88671875" style="1" customWidth="1"/>
    <col min="3333" max="3333" width="10.44140625" style="1" customWidth="1"/>
    <col min="3334" max="3334" width="10.6640625" style="1" customWidth="1"/>
    <col min="3335" max="3335" width="9.33203125" style="1" customWidth="1"/>
    <col min="3336" max="3336" width="9.5546875" style="1" customWidth="1"/>
    <col min="3337" max="3337" width="9.6640625" style="1" customWidth="1"/>
    <col min="3338" max="3338" width="10.5546875" style="1" customWidth="1"/>
    <col min="3339" max="3339" width="9.6640625" style="1" customWidth="1"/>
    <col min="3340" max="3584" width="9.109375" style="1"/>
    <col min="3585" max="3585" width="33.6640625" style="1" customWidth="1"/>
    <col min="3586" max="3586" width="18.6640625" style="1" customWidth="1"/>
    <col min="3587" max="3587" width="9.6640625" style="1" customWidth="1"/>
    <col min="3588" max="3588" width="10.88671875" style="1" customWidth="1"/>
    <col min="3589" max="3589" width="10.44140625" style="1" customWidth="1"/>
    <col min="3590" max="3590" width="10.6640625" style="1" customWidth="1"/>
    <col min="3591" max="3591" width="9.33203125" style="1" customWidth="1"/>
    <col min="3592" max="3592" width="9.5546875" style="1" customWidth="1"/>
    <col min="3593" max="3593" width="9.6640625" style="1" customWidth="1"/>
    <col min="3594" max="3594" width="10.5546875" style="1" customWidth="1"/>
    <col min="3595" max="3595" width="9.6640625" style="1" customWidth="1"/>
    <col min="3596" max="3840" width="9.109375" style="1"/>
    <col min="3841" max="3841" width="33.6640625" style="1" customWidth="1"/>
    <col min="3842" max="3842" width="18.6640625" style="1" customWidth="1"/>
    <col min="3843" max="3843" width="9.6640625" style="1" customWidth="1"/>
    <col min="3844" max="3844" width="10.88671875" style="1" customWidth="1"/>
    <col min="3845" max="3845" width="10.44140625" style="1" customWidth="1"/>
    <col min="3846" max="3846" width="10.6640625" style="1" customWidth="1"/>
    <col min="3847" max="3847" width="9.33203125" style="1" customWidth="1"/>
    <col min="3848" max="3848" width="9.5546875" style="1" customWidth="1"/>
    <col min="3849" max="3849" width="9.6640625" style="1" customWidth="1"/>
    <col min="3850" max="3850" width="10.5546875" style="1" customWidth="1"/>
    <col min="3851" max="3851" width="9.6640625" style="1" customWidth="1"/>
    <col min="3852" max="4096" width="9.109375" style="1"/>
    <col min="4097" max="4097" width="33.6640625" style="1" customWidth="1"/>
    <col min="4098" max="4098" width="18.6640625" style="1" customWidth="1"/>
    <col min="4099" max="4099" width="9.6640625" style="1" customWidth="1"/>
    <col min="4100" max="4100" width="10.88671875" style="1" customWidth="1"/>
    <col min="4101" max="4101" width="10.44140625" style="1" customWidth="1"/>
    <col min="4102" max="4102" width="10.6640625" style="1" customWidth="1"/>
    <col min="4103" max="4103" width="9.33203125" style="1" customWidth="1"/>
    <col min="4104" max="4104" width="9.5546875" style="1" customWidth="1"/>
    <col min="4105" max="4105" width="9.6640625" style="1" customWidth="1"/>
    <col min="4106" max="4106" width="10.5546875" style="1" customWidth="1"/>
    <col min="4107" max="4107" width="9.6640625" style="1" customWidth="1"/>
    <col min="4108" max="4352" width="9.109375" style="1"/>
    <col min="4353" max="4353" width="33.6640625" style="1" customWidth="1"/>
    <col min="4354" max="4354" width="18.6640625" style="1" customWidth="1"/>
    <col min="4355" max="4355" width="9.6640625" style="1" customWidth="1"/>
    <col min="4356" max="4356" width="10.88671875" style="1" customWidth="1"/>
    <col min="4357" max="4357" width="10.44140625" style="1" customWidth="1"/>
    <col min="4358" max="4358" width="10.6640625" style="1" customWidth="1"/>
    <col min="4359" max="4359" width="9.33203125" style="1" customWidth="1"/>
    <col min="4360" max="4360" width="9.5546875" style="1" customWidth="1"/>
    <col min="4361" max="4361" width="9.6640625" style="1" customWidth="1"/>
    <col min="4362" max="4362" width="10.5546875" style="1" customWidth="1"/>
    <col min="4363" max="4363" width="9.6640625" style="1" customWidth="1"/>
    <col min="4364" max="4608" width="9.109375" style="1"/>
    <col min="4609" max="4609" width="33.6640625" style="1" customWidth="1"/>
    <col min="4610" max="4610" width="18.6640625" style="1" customWidth="1"/>
    <col min="4611" max="4611" width="9.6640625" style="1" customWidth="1"/>
    <col min="4612" max="4612" width="10.88671875" style="1" customWidth="1"/>
    <col min="4613" max="4613" width="10.44140625" style="1" customWidth="1"/>
    <col min="4614" max="4614" width="10.6640625" style="1" customWidth="1"/>
    <col min="4615" max="4615" width="9.33203125" style="1" customWidth="1"/>
    <col min="4616" max="4616" width="9.5546875" style="1" customWidth="1"/>
    <col min="4617" max="4617" width="9.6640625" style="1" customWidth="1"/>
    <col min="4618" max="4618" width="10.5546875" style="1" customWidth="1"/>
    <col min="4619" max="4619" width="9.6640625" style="1" customWidth="1"/>
    <col min="4620" max="4864" width="9.109375" style="1"/>
    <col min="4865" max="4865" width="33.6640625" style="1" customWidth="1"/>
    <col min="4866" max="4866" width="18.6640625" style="1" customWidth="1"/>
    <col min="4867" max="4867" width="9.6640625" style="1" customWidth="1"/>
    <col min="4868" max="4868" width="10.88671875" style="1" customWidth="1"/>
    <col min="4869" max="4869" width="10.44140625" style="1" customWidth="1"/>
    <col min="4870" max="4870" width="10.6640625" style="1" customWidth="1"/>
    <col min="4871" max="4871" width="9.33203125" style="1" customWidth="1"/>
    <col min="4872" max="4872" width="9.5546875" style="1" customWidth="1"/>
    <col min="4873" max="4873" width="9.6640625" style="1" customWidth="1"/>
    <col min="4874" max="4874" width="10.5546875" style="1" customWidth="1"/>
    <col min="4875" max="4875" width="9.6640625" style="1" customWidth="1"/>
    <col min="4876" max="5120" width="9.109375" style="1"/>
    <col min="5121" max="5121" width="33.6640625" style="1" customWidth="1"/>
    <col min="5122" max="5122" width="18.6640625" style="1" customWidth="1"/>
    <col min="5123" max="5123" width="9.6640625" style="1" customWidth="1"/>
    <col min="5124" max="5124" width="10.88671875" style="1" customWidth="1"/>
    <col min="5125" max="5125" width="10.44140625" style="1" customWidth="1"/>
    <col min="5126" max="5126" width="10.6640625" style="1" customWidth="1"/>
    <col min="5127" max="5127" width="9.33203125" style="1" customWidth="1"/>
    <col min="5128" max="5128" width="9.5546875" style="1" customWidth="1"/>
    <col min="5129" max="5129" width="9.6640625" style="1" customWidth="1"/>
    <col min="5130" max="5130" width="10.5546875" style="1" customWidth="1"/>
    <col min="5131" max="5131" width="9.6640625" style="1" customWidth="1"/>
    <col min="5132" max="5376" width="9.109375" style="1"/>
    <col min="5377" max="5377" width="33.6640625" style="1" customWidth="1"/>
    <col min="5378" max="5378" width="18.6640625" style="1" customWidth="1"/>
    <col min="5379" max="5379" width="9.6640625" style="1" customWidth="1"/>
    <col min="5380" max="5380" width="10.88671875" style="1" customWidth="1"/>
    <col min="5381" max="5381" width="10.44140625" style="1" customWidth="1"/>
    <col min="5382" max="5382" width="10.6640625" style="1" customWidth="1"/>
    <col min="5383" max="5383" width="9.33203125" style="1" customWidth="1"/>
    <col min="5384" max="5384" width="9.5546875" style="1" customWidth="1"/>
    <col min="5385" max="5385" width="9.6640625" style="1" customWidth="1"/>
    <col min="5386" max="5386" width="10.5546875" style="1" customWidth="1"/>
    <col min="5387" max="5387" width="9.6640625" style="1" customWidth="1"/>
    <col min="5388" max="5632" width="9.109375" style="1"/>
    <col min="5633" max="5633" width="33.6640625" style="1" customWidth="1"/>
    <col min="5634" max="5634" width="18.6640625" style="1" customWidth="1"/>
    <col min="5635" max="5635" width="9.6640625" style="1" customWidth="1"/>
    <col min="5636" max="5636" width="10.88671875" style="1" customWidth="1"/>
    <col min="5637" max="5637" width="10.44140625" style="1" customWidth="1"/>
    <col min="5638" max="5638" width="10.6640625" style="1" customWidth="1"/>
    <col min="5639" max="5639" width="9.33203125" style="1" customWidth="1"/>
    <col min="5640" max="5640" width="9.5546875" style="1" customWidth="1"/>
    <col min="5641" max="5641" width="9.6640625" style="1" customWidth="1"/>
    <col min="5642" max="5642" width="10.5546875" style="1" customWidth="1"/>
    <col min="5643" max="5643" width="9.6640625" style="1" customWidth="1"/>
    <col min="5644" max="5888" width="9.109375" style="1"/>
    <col min="5889" max="5889" width="33.6640625" style="1" customWidth="1"/>
    <col min="5890" max="5890" width="18.6640625" style="1" customWidth="1"/>
    <col min="5891" max="5891" width="9.6640625" style="1" customWidth="1"/>
    <col min="5892" max="5892" width="10.88671875" style="1" customWidth="1"/>
    <col min="5893" max="5893" width="10.44140625" style="1" customWidth="1"/>
    <col min="5894" max="5894" width="10.6640625" style="1" customWidth="1"/>
    <col min="5895" max="5895" width="9.33203125" style="1" customWidth="1"/>
    <col min="5896" max="5896" width="9.5546875" style="1" customWidth="1"/>
    <col min="5897" max="5897" width="9.6640625" style="1" customWidth="1"/>
    <col min="5898" max="5898" width="10.5546875" style="1" customWidth="1"/>
    <col min="5899" max="5899" width="9.6640625" style="1" customWidth="1"/>
    <col min="5900" max="6144" width="9.109375" style="1"/>
    <col min="6145" max="6145" width="33.6640625" style="1" customWidth="1"/>
    <col min="6146" max="6146" width="18.6640625" style="1" customWidth="1"/>
    <col min="6147" max="6147" width="9.6640625" style="1" customWidth="1"/>
    <col min="6148" max="6148" width="10.88671875" style="1" customWidth="1"/>
    <col min="6149" max="6149" width="10.44140625" style="1" customWidth="1"/>
    <col min="6150" max="6150" width="10.6640625" style="1" customWidth="1"/>
    <col min="6151" max="6151" width="9.33203125" style="1" customWidth="1"/>
    <col min="6152" max="6152" width="9.5546875" style="1" customWidth="1"/>
    <col min="6153" max="6153" width="9.6640625" style="1" customWidth="1"/>
    <col min="6154" max="6154" width="10.5546875" style="1" customWidth="1"/>
    <col min="6155" max="6155" width="9.6640625" style="1" customWidth="1"/>
    <col min="6156" max="6400" width="9.109375" style="1"/>
    <col min="6401" max="6401" width="33.6640625" style="1" customWidth="1"/>
    <col min="6402" max="6402" width="18.6640625" style="1" customWidth="1"/>
    <col min="6403" max="6403" width="9.6640625" style="1" customWidth="1"/>
    <col min="6404" max="6404" width="10.88671875" style="1" customWidth="1"/>
    <col min="6405" max="6405" width="10.44140625" style="1" customWidth="1"/>
    <col min="6406" max="6406" width="10.6640625" style="1" customWidth="1"/>
    <col min="6407" max="6407" width="9.33203125" style="1" customWidth="1"/>
    <col min="6408" max="6408" width="9.5546875" style="1" customWidth="1"/>
    <col min="6409" max="6409" width="9.6640625" style="1" customWidth="1"/>
    <col min="6410" max="6410" width="10.5546875" style="1" customWidth="1"/>
    <col min="6411" max="6411" width="9.6640625" style="1" customWidth="1"/>
    <col min="6412" max="6656" width="9.109375" style="1"/>
    <col min="6657" max="6657" width="33.6640625" style="1" customWidth="1"/>
    <col min="6658" max="6658" width="18.6640625" style="1" customWidth="1"/>
    <col min="6659" max="6659" width="9.6640625" style="1" customWidth="1"/>
    <col min="6660" max="6660" width="10.88671875" style="1" customWidth="1"/>
    <col min="6661" max="6661" width="10.44140625" style="1" customWidth="1"/>
    <col min="6662" max="6662" width="10.6640625" style="1" customWidth="1"/>
    <col min="6663" max="6663" width="9.33203125" style="1" customWidth="1"/>
    <col min="6664" max="6664" width="9.5546875" style="1" customWidth="1"/>
    <col min="6665" max="6665" width="9.6640625" style="1" customWidth="1"/>
    <col min="6666" max="6666" width="10.5546875" style="1" customWidth="1"/>
    <col min="6667" max="6667" width="9.6640625" style="1" customWidth="1"/>
    <col min="6668" max="6912" width="9.109375" style="1"/>
    <col min="6913" max="6913" width="33.6640625" style="1" customWidth="1"/>
    <col min="6914" max="6914" width="18.6640625" style="1" customWidth="1"/>
    <col min="6915" max="6915" width="9.6640625" style="1" customWidth="1"/>
    <col min="6916" max="6916" width="10.88671875" style="1" customWidth="1"/>
    <col min="6917" max="6917" width="10.44140625" style="1" customWidth="1"/>
    <col min="6918" max="6918" width="10.6640625" style="1" customWidth="1"/>
    <col min="6919" max="6919" width="9.33203125" style="1" customWidth="1"/>
    <col min="6920" max="6920" width="9.5546875" style="1" customWidth="1"/>
    <col min="6921" max="6921" width="9.6640625" style="1" customWidth="1"/>
    <col min="6922" max="6922" width="10.5546875" style="1" customWidth="1"/>
    <col min="6923" max="6923" width="9.6640625" style="1" customWidth="1"/>
    <col min="6924" max="7168" width="9.109375" style="1"/>
    <col min="7169" max="7169" width="33.6640625" style="1" customWidth="1"/>
    <col min="7170" max="7170" width="18.6640625" style="1" customWidth="1"/>
    <col min="7171" max="7171" width="9.6640625" style="1" customWidth="1"/>
    <col min="7172" max="7172" width="10.88671875" style="1" customWidth="1"/>
    <col min="7173" max="7173" width="10.44140625" style="1" customWidth="1"/>
    <col min="7174" max="7174" width="10.6640625" style="1" customWidth="1"/>
    <col min="7175" max="7175" width="9.33203125" style="1" customWidth="1"/>
    <col min="7176" max="7176" width="9.5546875" style="1" customWidth="1"/>
    <col min="7177" max="7177" width="9.6640625" style="1" customWidth="1"/>
    <col min="7178" max="7178" width="10.5546875" style="1" customWidth="1"/>
    <col min="7179" max="7179" width="9.6640625" style="1" customWidth="1"/>
    <col min="7180" max="7424" width="9.109375" style="1"/>
    <col min="7425" max="7425" width="33.6640625" style="1" customWidth="1"/>
    <col min="7426" max="7426" width="18.6640625" style="1" customWidth="1"/>
    <col min="7427" max="7427" width="9.6640625" style="1" customWidth="1"/>
    <col min="7428" max="7428" width="10.88671875" style="1" customWidth="1"/>
    <col min="7429" max="7429" width="10.44140625" style="1" customWidth="1"/>
    <col min="7430" max="7430" width="10.6640625" style="1" customWidth="1"/>
    <col min="7431" max="7431" width="9.33203125" style="1" customWidth="1"/>
    <col min="7432" max="7432" width="9.5546875" style="1" customWidth="1"/>
    <col min="7433" max="7433" width="9.6640625" style="1" customWidth="1"/>
    <col min="7434" max="7434" width="10.5546875" style="1" customWidth="1"/>
    <col min="7435" max="7435" width="9.6640625" style="1" customWidth="1"/>
    <col min="7436" max="7680" width="9.109375" style="1"/>
    <col min="7681" max="7681" width="33.6640625" style="1" customWidth="1"/>
    <col min="7682" max="7682" width="18.6640625" style="1" customWidth="1"/>
    <col min="7683" max="7683" width="9.6640625" style="1" customWidth="1"/>
    <col min="7684" max="7684" width="10.88671875" style="1" customWidth="1"/>
    <col min="7685" max="7685" width="10.44140625" style="1" customWidth="1"/>
    <col min="7686" max="7686" width="10.6640625" style="1" customWidth="1"/>
    <col min="7687" max="7687" width="9.33203125" style="1" customWidth="1"/>
    <col min="7688" max="7688" width="9.5546875" style="1" customWidth="1"/>
    <col min="7689" max="7689" width="9.6640625" style="1" customWidth="1"/>
    <col min="7690" max="7690" width="10.5546875" style="1" customWidth="1"/>
    <col min="7691" max="7691" width="9.6640625" style="1" customWidth="1"/>
    <col min="7692" max="7936" width="9.109375" style="1"/>
    <col min="7937" max="7937" width="33.6640625" style="1" customWidth="1"/>
    <col min="7938" max="7938" width="18.6640625" style="1" customWidth="1"/>
    <col min="7939" max="7939" width="9.6640625" style="1" customWidth="1"/>
    <col min="7940" max="7940" width="10.88671875" style="1" customWidth="1"/>
    <col min="7941" max="7941" width="10.44140625" style="1" customWidth="1"/>
    <col min="7942" max="7942" width="10.6640625" style="1" customWidth="1"/>
    <col min="7943" max="7943" width="9.33203125" style="1" customWidth="1"/>
    <col min="7944" max="7944" width="9.5546875" style="1" customWidth="1"/>
    <col min="7945" max="7945" width="9.6640625" style="1" customWidth="1"/>
    <col min="7946" max="7946" width="10.5546875" style="1" customWidth="1"/>
    <col min="7947" max="7947" width="9.6640625" style="1" customWidth="1"/>
    <col min="7948" max="8192" width="9.109375" style="1"/>
    <col min="8193" max="8193" width="33.6640625" style="1" customWidth="1"/>
    <col min="8194" max="8194" width="18.6640625" style="1" customWidth="1"/>
    <col min="8195" max="8195" width="9.6640625" style="1" customWidth="1"/>
    <col min="8196" max="8196" width="10.88671875" style="1" customWidth="1"/>
    <col min="8197" max="8197" width="10.44140625" style="1" customWidth="1"/>
    <col min="8198" max="8198" width="10.6640625" style="1" customWidth="1"/>
    <col min="8199" max="8199" width="9.33203125" style="1" customWidth="1"/>
    <col min="8200" max="8200" width="9.5546875" style="1" customWidth="1"/>
    <col min="8201" max="8201" width="9.6640625" style="1" customWidth="1"/>
    <col min="8202" max="8202" width="10.5546875" style="1" customWidth="1"/>
    <col min="8203" max="8203" width="9.6640625" style="1" customWidth="1"/>
    <col min="8204" max="8448" width="9.109375" style="1"/>
    <col min="8449" max="8449" width="33.6640625" style="1" customWidth="1"/>
    <col min="8450" max="8450" width="18.6640625" style="1" customWidth="1"/>
    <col min="8451" max="8451" width="9.6640625" style="1" customWidth="1"/>
    <col min="8452" max="8452" width="10.88671875" style="1" customWidth="1"/>
    <col min="8453" max="8453" width="10.44140625" style="1" customWidth="1"/>
    <col min="8454" max="8454" width="10.6640625" style="1" customWidth="1"/>
    <col min="8455" max="8455" width="9.33203125" style="1" customWidth="1"/>
    <col min="8456" max="8456" width="9.5546875" style="1" customWidth="1"/>
    <col min="8457" max="8457" width="9.6640625" style="1" customWidth="1"/>
    <col min="8458" max="8458" width="10.5546875" style="1" customWidth="1"/>
    <col min="8459" max="8459" width="9.6640625" style="1" customWidth="1"/>
    <col min="8460" max="8704" width="9.109375" style="1"/>
    <col min="8705" max="8705" width="33.6640625" style="1" customWidth="1"/>
    <col min="8706" max="8706" width="18.6640625" style="1" customWidth="1"/>
    <col min="8707" max="8707" width="9.6640625" style="1" customWidth="1"/>
    <col min="8708" max="8708" width="10.88671875" style="1" customWidth="1"/>
    <col min="8709" max="8709" width="10.44140625" style="1" customWidth="1"/>
    <col min="8710" max="8710" width="10.6640625" style="1" customWidth="1"/>
    <col min="8711" max="8711" width="9.33203125" style="1" customWidth="1"/>
    <col min="8712" max="8712" width="9.5546875" style="1" customWidth="1"/>
    <col min="8713" max="8713" width="9.6640625" style="1" customWidth="1"/>
    <col min="8714" max="8714" width="10.5546875" style="1" customWidth="1"/>
    <col min="8715" max="8715" width="9.6640625" style="1" customWidth="1"/>
    <col min="8716" max="8960" width="9.109375" style="1"/>
    <col min="8961" max="8961" width="33.6640625" style="1" customWidth="1"/>
    <col min="8962" max="8962" width="18.6640625" style="1" customWidth="1"/>
    <col min="8963" max="8963" width="9.6640625" style="1" customWidth="1"/>
    <col min="8964" max="8964" width="10.88671875" style="1" customWidth="1"/>
    <col min="8965" max="8965" width="10.44140625" style="1" customWidth="1"/>
    <col min="8966" max="8966" width="10.6640625" style="1" customWidth="1"/>
    <col min="8967" max="8967" width="9.33203125" style="1" customWidth="1"/>
    <col min="8968" max="8968" width="9.5546875" style="1" customWidth="1"/>
    <col min="8969" max="8969" width="9.6640625" style="1" customWidth="1"/>
    <col min="8970" max="8970" width="10.5546875" style="1" customWidth="1"/>
    <col min="8971" max="8971" width="9.6640625" style="1" customWidth="1"/>
    <col min="8972" max="9216" width="9.109375" style="1"/>
    <col min="9217" max="9217" width="33.6640625" style="1" customWidth="1"/>
    <col min="9218" max="9218" width="18.6640625" style="1" customWidth="1"/>
    <col min="9219" max="9219" width="9.6640625" style="1" customWidth="1"/>
    <col min="9220" max="9220" width="10.88671875" style="1" customWidth="1"/>
    <col min="9221" max="9221" width="10.44140625" style="1" customWidth="1"/>
    <col min="9222" max="9222" width="10.6640625" style="1" customWidth="1"/>
    <col min="9223" max="9223" width="9.33203125" style="1" customWidth="1"/>
    <col min="9224" max="9224" width="9.5546875" style="1" customWidth="1"/>
    <col min="9225" max="9225" width="9.6640625" style="1" customWidth="1"/>
    <col min="9226" max="9226" width="10.5546875" style="1" customWidth="1"/>
    <col min="9227" max="9227" width="9.6640625" style="1" customWidth="1"/>
    <col min="9228" max="9472" width="9.109375" style="1"/>
    <col min="9473" max="9473" width="33.6640625" style="1" customWidth="1"/>
    <col min="9474" max="9474" width="18.6640625" style="1" customWidth="1"/>
    <col min="9475" max="9475" width="9.6640625" style="1" customWidth="1"/>
    <col min="9476" max="9476" width="10.88671875" style="1" customWidth="1"/>
    <col min="9477" max="9477" width="10.44140625" style="1" customWidth="1"/>
    <col min="9478" max="9478" width="10.6640625" style="1" customWidth="1"/>
    <col min="9479" max="9479" width="9.33203125" style="1" customWidth="1"/>
    <col min="9480" max="9480" width="9.5546875" style="1" customWidth="1"/>
    <col min="9481" max="9481" width="9.6640625" style="1" customWidth="1"/>
    <col min="9482" max="9482" width="10.5546875" style="1" customWidth="1"/>
    <col min="9483" max="9483" width="9.6640625" style="1" customWidth="1"/>
    <col min="9484" max="9728" width="9.109375" style="1"/>
    <col min="9729" max="9729" width="33.6640625" style="1" customWidth="1"/>
    <col min="9730" max="9730" width="18.6640625" style="1" customWidth="1"/>
    <col min="9731" max="9731" width="9.6640625" style="1" customWidth="1"/>
    <col min="9732" max="9732" width="10.88671875" style="1" customWidth="1"/>
    <col min="9733" max="9733" width="10.44140625" style="1" customWidth="1"/>
    <col min="9734" max="9734" width="10.6640625" style="1" customWidth="1"/>
    <col min="9735" max="9735" width="9.33203125" style="1" customWidth="1"/>
    <col min="9736" max="9736" width="9.5546875" style="1" customWidth="1"/>
    <col min="9737" max="9737" width="9.6640625" style="1" customWidth="1"/>
    <col min="9738" max="9738" width="10.5546875" style="1" customWidth="1"/>
    <col min="9739" max="9739" width="9.6640625" style="1" customWidth="1"/>
    <col min="9740" max="9984" width="9.109375" style="1"/>
    <col min="9985" max="9985" width="33.6640625" style="1" customWidth="1"/>
    <col min="9986" max="9986" width="18.6640625" style="1" customWidth="1"/>
    <col min="9987" max="9987" width="9.6640625" style="1" customWidth="1"/>
    <col min="9988" max="9988" width="10.88671875" style="1" customWidth="1"/>
    <col min="9989" max="9989" width="10.44140625" style="1" customWidth="1"/>
    <col min="9990" max="9990" width="10.6640625" style="1" customWidth="1"/>
    <col min="9991" max="9991" width="9.33203125" style="1" customWidth="1"/>
    <col min="9992" max="9992" width="9.5546875" style="1" customWidth="1"/>
    <col min="9993" max="9993" width="9.6640625" style="1" customWidth="1"/>
    <col min="9994" max="9994" width="10.5546875" style="1" customWidth="1"/>
    <col min="9995" max="9995" width="9.6640625" style="1" customWidth="1"/>
    <col min="9996" max="10240" width="9.109375" style="1"/>
    <col min="10241" max="10241" width="33.6640625" style="1" customWidth="1"/>
    <col min="10242" max="10242" width="18.6640625" style="1" customWidth="1"/>
    <col min="10243" max="10243" width="9.6640625" style="1" customWidth="1"/>
    <col min="10244" max="10244" width="10.88671875" style="1" customWidth="1"/>
    <col min="10245" max="10245" width="10.44140625" style="1" customWidth="1"/>
    <col min="10246" max="10246" width="10.6640625" style="1" customWidth="1"/>
    <col min="10247" max="10247" width="9.33203125" style="1" customWidth="1"/>
    <col min="10248" max="10248" width="9.5546875" style="1" customWidth="1"/>
    <col min="10249" max="10249" width="9.6640625" style="1" customWidth="1"/>
    <col min="10250" max="10250" width="10.5546875" style="1" customWidth="1"/>
    <col min="10251" max="10251" width="9.6640625" style="1" customWidth="1"/>
    <col min="10252" max="10496" width="9.109375" style="1"/>
    <col min="10497" max="10497" width="33.6640625" style="1" customWidth="1"/>
    <col min="10498" max="10498" width="18.6640625" style="1" customWidth="1"/>
    <col min="10499" max="10499" width="9.6640625" style="1" customWidth="1"/>
    <col min="10500" max="10500" width="10.88671875" style="1" customWidth="1"/>
    <col min="10501" max="10501" width="10.44140625" style="1" customWidth="1"/>
    <col min="10502" max="10502" width="10.6640625" style="1" customWidth="1"/>
    <col min="10503" max="10503" width="9.33203125" style="1" customWidth="1"/>
    <col min="10504" max="10504" width="9.5546875" style="1" customWidth="1"/>
    <col min="10505" max="10505" width="9.6640625" style="1" customWidth="1"/>
    <col min="10506" max="10506" width="10.5546875" style="1" customWidth="1"/>
    <col min="10507" max="10507" width="9.6640625" style="1" customWidth="1"/>
    <col min="10508" max="10752" width="9.109375" style="1"/>
    <col min="10753" max="10753" width="33.6640625" style="1" customWidth="1"/>
    <col min="10754" max="10754" width="18.6640625" style="1" customWidth="1"/>
    <col min="10755" max="10755" width="9.6640625" style="1" customWidth="1"/>
    <col min="10756" max="10756" width="10.88671875" style="1" customWidth="1"/>
    <col min="10757" max="10757" width="10.44140625" style="1" customWidth="1"/>
    <col min="10758" max="10758" width="10.6640625" style="1" customWidth="1"/>
    <col min="10759" max="10759" width="9.33203125" style="1" customWidth="1"/>
    <col min="10760" max="10760" width="9.5546875" style="1" customWidth="1"/>
    <col min="10761" max="10761" width="9.6640625" style="1" customWidth="1"/>
    <col min="10762" max="10762" width="10.5546875" style="1" customWidth="1"/>
    <col min="10763" max="10763" width="9.6640625" style="1" customWidth="1"/>
    <col min="10764" max="11008" width="9.109375" style="1"/>
    <col min="11009" max="11009" width="33.6640625" style="1" customWidth="1"/>
    <col min="11010" max="11010" width="18.6640625" style="1" customWidth="1"/>
    <col min="11011" max="11011" width="9.6640625" style="1" customWidth="1"/>
    <col min="11012" max="11012" width="10.88671875" style="1" customWidth="1"/>
    <col min="11013" max="11013" width="10.44140625" style="1" customWidth="1"/>
    <col min="11014" max="11014" width="10.6640625" style="1" customWidth="1"/>
    <col min="11015" max="11015" width="9.33203125" style="1" customWidth="1"/>
    <col min="11016" max="11016" width="9.5546875" style="1" customWidth="1"/>
    <col min="11017" max="11017" width="9.6640625" style="1" customWidth="1"/>
    <col min="11018" max="11018" width="10.5546875" style="1" customWidth="1"/>
    <col min="11019" max="11019" width="9.6640625" style="1" customWidth="1"/>
    <col min="11020" max="11264" width="9.109375" style="1"/>
    <col min="11265" max="11265" width="33.6640625" style="1" customWidth="1"/>
    <col min="11266" max="11266" width="18.6640625" style="1" customWidth="1"/>
    <col min="11267" max="11267" width="9.6640625" style="1" customWidth="1"/>
    <col min="11268" max="11268" width="10.88671875" style="1" customWidth="1"/>
    <col min="11269" max="11269" width="10.44140625" style="1" customWidth="1"/>
    <col min="11270" max="11270" width="10.6640625" style="1" customWidth="1"/>
    <col min="11271" max="11271" width="9.33203125" style="1" customWidth="1"/>
    <col min="11272" max="11272" width="9.5546875" style="1" customWidth="1"/>
    <col min="11273" max="11273" width="9.6640625" style="1" customWidth="1"/>
    <col min="11274" max="11274" width="10.5546875" style="1" customWidth="1"/>
    <col min="11275" max="11275" width="9.6640625" style="1" customWidth="1"/>
    <col min="11276" max="11520" width="9.109375" style="1"/>
    <col min="11521" max="11521" width="33.6640625" style="1" customWidth="1"/>
    <col min="11522" max="11522" width="18.6640625" style="1" customWidth="1"/>
    <col min="11523" max="11523" width="9.6640625" style="1" customWidth="1"/>
    <col min="11524" max="11524" width="10.88671875" style="1" customWidth="1"/>
    <col min="11525" max="11525" width="10.44140625" style="1" customWidth="1"/>
    <col min="11526" max="11526" width="10.6640625" style="1" customWidth="1"/>
    <col min="11527" max="11527" width="9.33203125" style="1" customWidth="1"/>
    <col min="11528" max="11528" width="9.5546875" style="1" customWidth="1"/>
    <col min="11529" max="11529" width="9.6640625" style="1" customWidth="1"/>
    <col min="11530" max="11530" width="10.5546875" style="1" customWidth="1"/>
    <col min="11531" max="11531" width="9.6640625" style="1" customWidth="1"/>
    <col min="11532" max="11776" width="9.109375" style="1"/>
    <col min="11777" max="11777" width="33.6640625" style="1" customWidth="1"/>
    <col min="11778" max="11778" width="18.6640625" style="1" customWidth="1"/>
    <col min="11779" max="11779" width="9.6640625" style="1" customWidth="1"/>
    <col min="11780" max="11780" width="10.88671875" style="1" customWidth="1"/>
    <col min="11781" max="11781" width="10.44140625" style="1" customWidth="1"/>
    <col min="11782" max="11782" width="10.6640625" style="1" customWidth="1"/>
    <col min="11783" max="11783" width="9.33203125" style="1" customWidth="1"/>
    <col min="11784" max="11784" width="9.5546875" style="1" customWidth="1"/>
    <col min="11785" max="11785" width="9.6640625" style="1" customWidth="1"/>
    <col min="11786" max="11786" width="10.5546875" style="1" customWidth="1"/>
    <col min="11787" max="11787" width="9.6640625" style="1" customWidth="1"/>
    <col min="11788" max="12032" width="9.109375" style="1"/>
    <col min="12033" max="12033" width="33.6640625" style="1" customWidth="1"/>
    <col min="12034" max="12034" width="18.6640625" style="1" customWidth="1"/>
    <col min="12035" max="12035" width="9.6640625" style="1" customWidth="1"/>
    <col min="12036" max="12036" width="10.88671875" style="1" customWidth="1"/>
    <col min="12037" max="12037" width="10.44140625" style="1" customWidth="1"/>
    <col min="12038" max="12038" width="10.6640625" style="1" customWidth="1"/>
    <col min="12039" max="12039" width="9.33203125" style="1" customWidth="1"/>
    <col min="12040" max="12040" width="9.5546875" style="1" customWidth="1"/>
    <col min="12041" max="12041" width="9.6640625" style="1" customWidth="1"/>
    <col min="12042" max="12042" width="10.5546875" style="1" customWidth="1"/>
    <col min="12043" max="12043" width="9.6640625" style="1" customWidth="1"/>
    <col min="12044" max="12288" width="9.109375" style="1"/>
    <col min="12289" max="12289" width="33.6640625" style="1" customWidth="1"/>
    <col min="12290" max="12290" width="18.6640625" style="1" customWidth="1"/>
    <col min="12291" max="12291" width="9.6640625" style="1" customWidth="1"/>
    <col min="12292" max="12292" width="10.88671875" style="1" customWidth="1"/>
    <col min="12293" max="12293" width="10.44140625" style="1" customWidth="1"/>
    <col min="12294" max="12294" width="10.6640625" style="1" customWidth="1"/>
    <col min="12295" max="12295" width="9.33203125" style="1" customWidth="1"/>
    <col min="12296" max="12296" width="9.5546875" style="1" customWidth="1"/>
    <col min="12297" max="12297" width="9.6640625" style="1" customWidth="1"/>
    <col min="12298" max="12298" width="10.5546875" style="1" customWidth="1"/>
    <col min="12299" max="12299" width="9.6640625" style="1" customWidth="1"/>
    <col min="12300" max="12544" width="9.109375" style="1"/>
    <col min="12545" max="12545" width="33.6640625" style="1" customWidth="1"/>
    <col min="12546" max="12546" width="18.6640625" style="1" customWidth="1"/>
    <col min="12547" max="12547" width="9.6640625" style="1" customWidth="1"/>
    <col min="12548" max="12548" width="10.88671875" style="1" customWidth="1"/>
    <col min="12549" max="12549" width="10.44140625" style="1" customWidth="1"/>
    <col min="12550" max="12550" width="10.6640625" style="1" customWidth="1"/>
    <col min="12551" max="12551" width="9.33203125" style="1" customWidth="1"/>
    <col min="12552" max="12552" width="9.5546875" style="1" customWidth="1"/>
    <col min="12553" max="12553" width="9.6640625" style="1" customWidth="1"/>
    <col min="12554" max="12554" width="10.5546875" style="1" customWidth="1"/>
    <col min="12555" max="12555" width="9.6640625" style="1" customWidth="1"/>
    <col min="12556" max="12800" width="9.109375" style="1"/>
    <col min="12801" max="12801" width="33.6640625" style="1" customWidth="1"/>
    <col min="12802" max="12802" width="18.6640625" style="1" customWidth="1"/>
    <col min="12803" max="12803" width="9.6640625" style="1" customWidth="1"/>
    <col min="12804" max="12804" width="10.88671875" style="1" customWidth="1"/>
    <col min="12805" max="12805" width="10.44140625" style="1" customWidth="1"/>
    <col min="12806" max="12806" width="10.6640625" style="1" customWidth="1"/>
    <col min="12807" max="12807" width="9.33203125" style="1" customWidth="1"/>
    <col min="12808" max="12808" width="9.5546875" style="1" customWidth="1"/>
    <col min="12809" max="12809" width="9.6640625" style="1" customWidth="1"/>
    <col min="12810" max="12810" width="10.5546875" style="1" customWidth="1"/>
    <col min="12811" max="12811" width="9.6640625" style="1" customWidth="1"/>
    <col min="12812" max="13056" width="9.109375" style="1"/>
    <col min="13057" max="13057" width="33.6640625" style="1" customWidth="1"/>
    <col min="13058" max="13058" width="18.6640625" style="1" customWidth="1"/>
    <col min="13059" max="13059" width="9.6640625" style="1" customWidth="1"/>
    <col min="13060" max="13060" width="10.88671875" style="1" customWidth="1"/>
    <col min="13061" max="13061" width="10.44140625" style="1" customWidth="1"/>
    <col min="13062" max="13062" width="10.6640625" style="1" customWidth="1"/>
    <col min="13063" max="13063" width="9.33203125" style="1" customWidth="1"/>
    <col min="13064" max="13064" width="9.5546875" style="1" customWidth="1"/>
    <col min="13065" max="13065" width="9.6640625" style="1" customWidth="1"/>
    <col min="13066" max="13066" width="10.5546875" style="1" customWidth="1"/>
    <col min="13067" max="13067" width="9.6640625" style="1" customWidth="1"/>
    <col min="13068" max="13312" width="9.109375" style="1"/>
    <col min="13313" max="13313" width="33.6640625" style="1" customWidth="1"/>
    <col min="13314" max="13314" width="18.6640625" style="1" customWidth="1"/>
    <col min="13315" max="13315" width="9.6640625" style="1" customWidth="1"/>
    <col min="13316" max="13316" width="10.88671875" style="1" customWidth="1"/>
    <col min="13317" max="13317" width="10.44140625" style="1" customWidth="1"/>
    <col min="13318" max="13318" width="10.6640625" style="1" customWidth="1"/>
    <col min="13319" max="13319" width="9.33203125" style="1" customWidth="1"/>
    <col min="13320" max="13320" width="9.5546875" style="1" customWidth="1"/>
    <col min="13321" max="13321" width="9.6640625" style="1" customWidth="1"/>
    <col min="13322" max="13322" width="10.5546875" style="1" customWidth="1"/>
    <col min="13323" max="13323" width="9.6640625" style="1" customWidth="1"/>
    <col min="13324" max="13568" width="9.109375" style="1"/>
    <col min="13569" max="13569" width="33.6640625" style="1" customWidth="1"/>
    <col min="13570" max="13570" width="18.6640625" style="1" customWidth="1"/>
    <col min="13571" max="13571" width="9.6640625" style="1" customWidth="1"/>
    <col min="13572" max="13572" width="10.88671875" style="1" customWidth="1"/>
    <col min="13573" max="13573" width="10.44140625" style="1" customWidth="1"/>
    <col min="13574" max="13574" width="10.6640625" style="1" customWidth="1"/>
    <col min="13575" max="13575" width="9.33203125" style="1" customWidth="1"/>
    <col min="13576" max="13576" width="9.5546875" style="1" customWidth="1"/>
    <col min="13577" max="13577" width="9.6640625" style="1" customWidth="1"/>
    <col min="13578" max="13578" width="10.5546875" style="1" customWidth="1"/>
    <col min="13579" max="13579" width="9.6640625" style="1" customWidth="1"/>
    <col min="13580" max="13824" width="9.109375" style="1"/>
    <col min="13825" max="13825" width="33.6640625" style="1" customWidth="1"/>
    <col min="13826" max="13826" width="18.6640625" style="1" customWidth="1"/>
    <col min="13827" max="13827" width="9.6640625" style="1" customWidth="1"/>
    <col min="13828" max="13828" width="10.88671875" style="1" customWidth="1"/>
    <col min="13829" max="13829" width="10.44140625" style="1" customWidth="1"/>
    <col min="13830" max="13830" width="10.6640625" style="1" customWidth="1"/>
    <col min="13831" max="13831" width="9.33203125" style="1" customWidth="1"/>
    <col min="13832" max="13832" width="9.5546875" style="1" customWidth="1"/>
    <col min="13833" max="13833" width="9.6640625" style="1" customWidth="1"/>
    <col min="13834" max="13834" width="10.5546875" style="1" customWidth="1"/>
    <col min="13835" max="13835" width="9.6640625" style="1" customWidth="1"/>
    <col min="13836" max="14080" width="9.109375" style="1"/>
    <col min="14081" max="14081" width="33.6640625" style="1" customWidth="1"/>
    <col min="14082" max="14082" width="18.6640625" style="1" customWidth="1"/>
    <col min="14083" max="14083" width="9.6640625" style="1" customWidth="1"/>
    <col min="14084" max="14084" width="10.88671875" style="1" customWidth="1"/>
    <col min="14085" max="14085" width="10.44140625" style="1" customWidth="1"/>
    <col min="14086" max="14086" width="10.6640625" style="1" customWidth="1"/>
    <col min="14087" max="14087" width="9.33203125" style="1" customWidth="1"/>
    <col min="14088" max="14088" width="9.5546875" style="1" customWidth="1"/>
    <col min="14089" max="14089" width="9.6640625" style="1" customWidth="1"/>
    <col min="14090" max="14090" width="10.5546875" style="1" customWidth="1"/>
    <col min="14091" max="14091" width="9.6640625" style="1" customWidth="1"/>
    <col min="14092" max="14336" width="9.109375" style="1"/>
    <col min="14337" max="14337" width="33.6640625" style="1" customWidth="1"/>
    <col min="14338" max="14338" width="18.6640625" style="1" customWidth="1"/>
    <col min="14339" max="14339" width="9.6640625" style="1" customWidth="1"/>
    <col min="14340" max="14340" width="10.88671875" style="1" customWidth="1"/>
    <col min="14341" max="14341" width="10.44140625" style="1" customWidth="1"/>
    <col min="14342" max="14342" width="10.6640625" style="1" customWidth="1"/>
    <col min="14343" max="14343" width="9.33203125" style="1" customWidth="1"/>
    <col min="14344" max="14344" width="9.5546875" style="1" customWidth="1"/>
    <col min="14345" max="14345" width="9.6640625" style="1" customWidth="1"/>
    <col min="14346" max="14346" width="10.5546875" style="1" customWidth="1"/>
    <col min="14347" max="14347" width="9.6640625" style="1" customWidth="1"/>
    <col min="14348" max="14592" width="9.109375" style="1"/>
    <col min="14593" max="14593" width="33.6640625" style="1" customWidth="1"/>
    <col min="14594" max="14594" width="18.6640625" style="1" customWidth="1"/>
    <col min="14595" max="14595" width="9.6640625" style="1" customWidth="1"/>
    <col min="14596" max="14596" width="10.88671875" style="1" customWidth="1"/>
    <col min="14597" max="14597" width="10.44140625" style="1" customWidth="1"/>
    <col min="14598" max="14598" width="10.6640625" style="1" customWidth="1"/>
    <col min="14599" max="14599" width="9.33203125" style="1" customWidth="1"/>
    <col min="14600" max="14600" width="9.5546875" style="1" customWidth="1"/>
    <col min="14601" max="14601" width="9.6640625" style="1" customWidth="1"/>
    <col min="14602" max="14602" width="10.5546875" style="1" customWidth="1"/>
    <col min="14603" max="14603" width="9.6640625" style="1" customWidth="1"/>
    <col min="14604" max="14848" width="9.109375" style="1"/>
    <col min="14849" max="14849" width="33.6640625" style="1" customWidth="1"/>
    <col min="14850" max="14850" width="18.6640625" style="1" customWidth="1"/>
    <col min="14851" max="14851" width="9.6640625" style="1" customWidth="1"/>
    <col min="14852" max="14852" width="10.88671875" style="1" customWidth="1"/>
    <col min="14853" max="14853" width="10.44140625" style="1" customWidth="1"/>
    <col min="14854" max="14854" width="10.6640625" style="1" customWidth="1"/>
    <col min="14855" max="14855" width="9.33203125" style="1" customWidth="1"/>
    <col min="14856" max="14856" width="9.5546875" style="1" customWidth="1"/>
    <col min="14857" max="14857" width="9.6640625" style="1" customWidth="1"/>
    <col min="14858" max="14858" width="10.5546875" style="1" customWidth="1"/>
    <col min="14859" max="14859" width="9.6640625" style="1" customWidth="1"/>
    <col min="14860" max="15104" width="9.109375" style="1"/>
    <col min="15105" max="15105" width="33.6640625" style="1" customWidth="1"/>
    <col min="15106" max="15106" width="18.6640625" style="1" customWidth="1"/>
    <col min="15107" max="15107" width="9.6640625" style="1" customWidth="1"/>
    <col min="15108" max="15108" width="10.88671875" style="1" customWidth="1"/>
    <col min="15109" max="15109" width="10.44140625" style="1" customWidth="1"/>
    <col min="15110" max="15110" width="10.6640625" style="1" customWidth="1"/>
    <col min="15111" max="15111" width="9.33203125" style="1" customWidth="1"/>
    <col min="15112" max="15112" width="9.5546875" style="1" customWidth="1"/>
    <col min="15113" max="15113" width="9.6640625" style="1" customWidth="1"/>
    <col min="15114" max="15114" width="10.5546875" style="1" customWidth="1"/>
    <col min="15115" max="15115" width="9.6640625" style="1" customWidth="1"/>
    <col min="15116" max="15360" width="9.109375" style="1"/>
    <col min="15361" max="15361" width="33.6640625" style="1" customWidth="1"/>
    <col min="15362" max="15362" width="18.6640625" style="1" customWidth="1"/>
    <col min="15363" max="15363" width="9.6640625" style="1" customWidth="1"/>
    <col min="15364" max="15364" width="10.88671875" style="1" customWidth="1"/>
    <col min="15365" max="15365" width="10.44140625" style="1" customWidth="1"/>
    <col min="15366" max="15366" width="10.6640625" style="1" customWidth="1"/>
    <col min="15367" max="15367" width="9.33203125" style="1" customWidth="1"/>
    <col min="15368" max="15368" width="9.5546875" style="1" customWidth="1"/>
    <col min="15369" max="15369" width="9.6640625" style="1" customWidth="1"/>
    <col min="15370" max="15370" width="10.5546875" style="1" customWidth="1"/>
    <col min="15371" max="15371" width="9.6640625" style="1" customWidth="1"/>
    <col min="15372" max="15616" width="9.109375" style="1"/>
    <col min="15617" max="15617" width="33.6640625" style="1" customWidth="1"/>
    <col min="15618" max="15618" width="18.6640625" style="1" customWidth="1"/>
    <col min="15619" max="15619" width="9.6640625" style="1" customWidth="1"/>
    <col min="15620" max="15620" width="10.88671875" style="1" customWidth="1"/>
    <col min="15621" max="15621" width="10.44140625" style="1" customWidth="1"/>
    <col min="15622" max="15622" width="10.6640625" style="1" customWidth="1"/>
    <col min="15623" max="15623" width="9.33203125" style="1" customWidth="1"/>
    <col min="15624" max="15624" width="9.5546875" style="1" customWidth="1"/>
    <col min="15625" max="15625" width="9.6640625" style="1" customWidth="1"/>
    <col min="15626" max="15626" width="10.5546875" style="1" customWidth="1"/>
    <col min="15627" max="15627" width="9.6640625" style="1" customWidth="1"/>
    <col min="15628" max="15872" width="9.109375" style="1"/>
    <col min="15873" max="15873" width="33.6640625" style="1" customWidth="1"/>
    <col min="15874" max="15874" width="18.6640625" style="1" customWidth="1"/>
    <col min="15875" max="15875" width="9.6640625" style="1" customWidth="1"/>
    <col min="15876" max="15876" width="10.88671875" style="1" customWidth="1"/>
    <col min="15877" max="15877" width="10.44140625" style="1" customWidth="1"/>
    <col min="15878" max="15878" width="10.6640625" style="1" customWidth="1"/>
    <col min="15879" max="15879" width="9.33203125" style="1" customWidth="1"/>
    <col min="15880" max="15880" width="9.5546875" style="1" customWidth="1"/>
    <col min="15881" max="15881" width="9.6640625" style="1" customWidth="1"/>
    <col min="15882" max="15882" width="10.5546875" style="1" customWidth="1"/>
    <col min="15883" max="15883" width="9.6640625" style="1" customWidth="1"/>
    <col min="15884" max="16128" width="9.109375" style="1"/>
    <col min="16129" max="16129" width="33.6640625" style="1" customWidth="1"/>
    <col min="16130" max="16130" width="18.6640625" style="1" customWidth="1"/>
    <col min="16131" max="16131" width="9.6640625" style="1" customWidth="1"/>
    <col min="16132" max="16132" width="10.88671875" style="1" customWidth="1"/>
    <col min="16133" max="16133" width="10.44140625" style="1" customWidth="1"/>
    <col min="16134" max="16134" width="10.6640625" style="1" customWidth="1"/>
    <col min="16135" max="16135" width="9.33203125" style="1" customWidth="1"/>
    <col min="16136" max="16136" width="9.5546875" style="1" customWidth="1"/>
    <col min="16137" max="16137" width="9.6640625" style="1" customWidth="1"/>
    <col min="16138" max="16138" width="10.5546875" style="1" customWidth="1"/>
    <col min="16139" max="16139" width="9.6640625" style="1" customWidth="1"/>
    <col min="16140" max="16384" width="9.109375" style="1"/>
  </cols>
  <sheetData>
    <row r="1" spans="1:11" ht="34.5" customHeight="1" x14ac:dyDescent="0.3">
      <c r="A1" s="165" t="s">
        <v>105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x14ac:dyDescent="0.25">
      <c r="A3" s="15" t="s">
        <v>24</v>
      </c>
      <c r="B3" s="16"/>
      <c r="C3" s="16"/>
      <c r="D3" s="17"/>
      <c r="E3" s="17"/>
      <c r="F3" s="18"/>
      <c r="G3" s="18"/>
      <c r="H3" s="19"/>
      <c r="I3" s="19"/>
      <c r="J3" s="18"/>
      <c r="K3" s="18"/>
    </row>
    <row r="4" spans="1:11" ht="12.75" customHeight="1" x14ac:dyDescent="0.25">
      <c r="A4" s="163" t="s">
        <v>0</v>
      </c>
      <c r="B4" s="163" t="s">
        <v>1</v>
      </c>
      <c r="C4" s="163" t="s">
        <v>106</v>
      </c>
      <c r="D4" s="163" t="s">
        <v>107</v>
      </c>
      <c r="E4" s="163" t="s">
        <v>108</v>
      </c>
      <c r="F4" s="167" t="s">
        <v>25</v>
      </c>
      <c r="G4" s="167"/>
      <c r="H4" s="167"/>
      <c r="I4" s="167"/>
      <c r="J4" s="167"/>
      <c r="K4" s="167"/>
    </row>
    <row r="5" spans="1:11" ht="15.6" customHeight="1" x14ac:dyDescent="0.25">
      <c r="A5" s="163"/>
      <c r="B5" s="163"/>
      <c r="C5" s="163"/>
      <c r="D5" s="163"/>
      <c r="E5" s="163"/>
      <c r="F5" s="163" t="s">
        <v>26</v>
      </c>
      <c r="G5" s="163"/>
      <c r="H5" s="163" t="s">
        <v>27</v>
      </c>
      <c r="I5" s="163"/>
      <c r="J5" s="163" t="s">
        <v>109</v>
      </c>
      <c r="K5" s="163"/>
    </row>
    <row r="6" spans="1:11" ht="25.5" customHeight="1" x14ac:dyDescent="0.25">
      <c r="A6" s="163"/>
      <c r="B6" s="163"/>
      <c r="C6" s="163"/>
      <c r="D6" s="163"/>
      <c r="E6" s="163"/>
      <c r="F6" s="20" t="s">
        <v>28</v>
      </c>
      <c r="G6" s="20" t="s">
        <v>29</v>
      </c>
      <c r="H6" s="20" t="s">
        <v>28</v>
      </c>
      <c r="I6" s="20" t="s">
        <v>29</v>
      </c>
      <c r="J6" s="20" t="s">
        <v>28</v>
      </c>
      <c r="K6" s="20" t="s">
        <v>29</v>
      </c>
    </row>
    <row r="7" spans="1:11" x14ac:dyDescent="0.25">
      <c r="A7" s="21" t="s">
        <v>30</v>
      </c>
      <c r="B7" s="22" t="s">
        <v>7</v>
      </c>
      <c r="C7" s="23">
        <f>C11+C13+C15</f>
        <v>1521</v>
      </c>
      <c r="D7" s="24">
        <f t="shared" ref="D7:K7" si="0">D11+D13+D15</f>
        <v>1522</v>
      </c>
      <c r="E7" s="24">
        <f t="shared" si="0"/>
        <v>1518</v>
      </c>
      <c r="F7" s="24">
        <f t="shared" si="0"/>
        <v>1518</v>
      </c>
      <c r="G7" s="24">
        <f t="shared" si="0"/>
        <v>1521</v>
      </c>
      <c r="H7" s="24">
        <f t="shared" si="0"/>
        <v>1519</v>
      </c>
      <c r="I7" s="24">
        <f t="shared" si="0"/>
        <v>1525</v>
      </c>
      <c r="J7" s="24">
        <f t="shared" si="0"/>
        <v>1522</v>
      </c>
      <c r="K7" s="24">
        <f t="shared" si="0"/>
        <v>1531</v>
      </c>
    </row>
    <row r="8" spans="1:11" ht="13.8" thickBot="1" x14ac:dyDescent="0.3">
      <c r="A8" s="21"/>
      <c r="B8" s="22" t="s">
        <v>31</v>
      </c>
      <c r="C8" s="25">
        <v>97.8</v>
      </c>
      <c r="D8" s="26">
        <f>D7/C7*100</f>
        <v>100.06574621959237</v>
      </c>
      <c r="E8" s="26">
        <f>E7/D7*100</f>
        <v>99.737187910643883</v>
      </c>
      <c r="F8" s="26">
        <f>F7/E7*100</f>
        <v>100</v>
      </c>
      <c r="G8" s="26">
        <f>G7/E7*100</f>
        <v>100.19762845849802</v>
      </c>
      <c r="H8" s="26">
        <f>H7/F7*100</f>
        <v>100.06587615283267</v>
      </c>
      <c r="I8" s="27">
        <f>I7/G7*100</f>
        <v>100.26298487836949</v>
      </c>
      <c r="J8" s="27">
        <f>J7/H7*100</f>
        <v>100.1974983541804</v>
      </c>
      <c r="K8" s="27">
        <f>K7/I7*100</f>
        <v>100.39344262295083</v>
      </c>
    </row>
    <row r="9" spans="1:11" x14ac:dyDescent="0.25">
      <c r="A9" s="28" t="s">
        <v>32</v>
      </c>
      <c r="B9" s="22"/>
      <c r="C9" s="24">
        <f t="shared" ref="C9:K9" si="1">C17+C58+C60</f>
        <v>1521</v>
      </c>
      <c r="D9" s="24">
        <f t="shared" si="1"/>
        <v>1522</v>
      </c>
      <c r="E9" s="24">
        <f t="shared" si="1"/>
        <v>1518</v>
      </c>
      <c r="F9" s="24">
        <f t="shared" si="1"/>
        <v>1518</v>
      </c>
      <c r="G9" s="24">
        <f t="shared" si="1"/>
        <v>1521</v>
      </c>
      <c r="H9" s="24">
        <f t="shared" si="1"/>
        <v>1519</v>
      </c>
      <c r="I9" s="24">
        <f t="shared" si="1"/>
        <v>1525</v>
      </c>
      <c r="J9" s="24">
        <f t="shared" si="1"/>
        <v>1522</v>
      </c>
      <c r="K9" s="24">
        <f t="shared" si="1"/>
        <v>1531</v>
      </c>
    </row>
    <row r="10" spans="1:11" x14ac:dyDescent="0.25">
      <c r="A10" s="29" t="s">
        <v>33</v>
      </c>
      <c r="B10" s="22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26.4" x14ac:dyDescent="0.25">
      <c r="A11" s="28" t="s">
        <v>34</v>
      </c>
      <c r="B11" s="22" t="s">
        <v>7</v>
      </c>
      <c r="C11" s="30">
        <v>1144</v>
      </c>
      <c r="D11" s="30">
        <v>1147</v>
      </c>
      <c r="E11" s="30">
        <v>1149</v>
      </c>
      <c r="F11" s="30">
        <v>1150</v>
      </c>
      <c r="G11" s="30">
        <v>1151</v>
      </c>
      <c r="H11" s="30">
        <v>1152</v>
      </c>
      <c r="I11" s="30">
        <v>1154</v>
      </c>
      <c r="J11" s="30">
        <v>1155</v>
      </c>
      <c r="K11" s="30">
        <v>1159</v>
      </c>
    </row>
    <row r="12" spans="1:11" ht="13.8" thickBot="1" x14ac:dyDescent="0.3">
      <c r="A12" s="28"/>
      <c r="B12" s="22" t="s">
        <v>31</v>
      </c>
      <c r="C12" s="31">
        <v>100.4</v>
      </c>
      <c r="D12" s="26">
        <f>D11/C11*100</f>
        <v>100.26223776223777</v>
      </c>
      <c r="E12" s="26">
        <f>E11/D11*100</f>
        <v>100.17436791630341</v>
      </c>
      <c r="F12" s="26">
        <f>F11/E11*100</f>
        <v>100.08703220191471</v>
      </c>
      <c r="G12" s="26">
        <f>G11/E11*100</f>
        <v>100.17406440382941</v>
      </c>
      <c r="H12" s="26">
        <f>H11/F11*100</f>
        <v>100.17391304347827</v>
      </c>
      <c r="I12" s="26">
        <f>I11/G11*100</f>
        <v>100.26064291920069</v>
      </c>
      <c r="J12" s="26">
        <f>J11/H11*100</f>
        <v>100.26041666666667</v>
      </c>
      <c r="K12" s="26">
        <f>K11/I11*100</f>
        <v>100.43327556325823</v>
      </c>
    </row>
    <row r="13" spans="1:11" x14ac:dyDescent="0.25">
      <c r="A13" s="28" t="s">
        <v>35</v>
      </c>
      <c r="B13" s="22" t="s">
        <v>7</v>
      </c>
      <c r="C13" s="30">
        <v>18</v>
      </c>
      <c r="D13" s="30">
        <v>17</v>
      </c>
      <c r="E13" s="30">
        <v>18</v>
      </c>
      <c r="F13" s="30">
        <v>18</v>
      </c>
      <c r="G13" s="30">
        <v>19</v>
      </c>
      <c r="H13" s="30">
        <v>19</v>
      </c>
      <c r="I13" s="30">
        <v>21</v>
      </c>
      <c r="J13" s="30">
        <v>21</v>
      </c>
      <c r="K13" s="30">
        <v>24</v>
      </c>
    </row>
    <row r="14" spans="1:11" ht="13.8" thickBot="1" x14ac:dyDescent="0.3">
      <c r="A14" s="28"/>
      <c r="B14" s="22" t="s">
        <v>31</v>
      </c>
      <c r="C14" s="30">
        <v>66.7</v>
      </c>
      <c r="D14" s="26">
        <f>D13/C13*100</f>
        <v>94.444444444444443</v>
      </c>
      <c r="E14" s="26">
        <f>E13/D13*100</f>
        <v>105.88235294117648</v>
      </c>
      <c r="F14" s="26">
        <f>F13/E13*100</f>
        <v>100</v>
      </c>
      <c r="G14" s="26">
        <f>G13/E13*100</f>
        <v>105.55555555555556</v>
      </c>
      <c r="H14" s="26">
        <f>H13/F13*100</f>
        <v>105.55555555555556</v>
      </c>
      <c r="I14" s="26">
        <f>I13/G13*100</f>
        <v>110.5263157894737</v>
      </c>
      <c r="J14" s="26">
        <f>J13/H13*100</f>
        <v>110.5263157894737</v>
      </c>
      <c r="K14" s="26">
        <f>K13/I13*100</f>
        <v>114.28571428571428</v>
      </c>
    </row>
    <row r="15" spans="1:11" ht="39.6" x14ac:dyDescent="0.25">
      <c r="A15" s="28" t="s">
        <v>36</v>
      </c>
      <c r="B15" s="22" t="s">
        <v>7</v>
      </c>
      <c r="C15" s="30">
        <v>359</v>
      </c>
      <c r="D15" s="24">
        <v>358</v>
      </c>
      <c r="E15" s="24">
        <v>351</v>
      </c>
      <c r="F15" s="24">
        <v>350</v>
      </c>
      <c r="G15" s="24">
        <v>351</v>
      </c>
      <c r="H15" s="24">
        <v>348</v>
      </c>
      <c r="I15" s="24">
        <v>350</v>
      </c>
      <c r="J15" s="24">
        <v>346</v>
      </c>
      <c r="K15" s="24">
        <v>348</v>
      </c>
    </row>
    <row r="16" spans="1:11" ht="13.8" thickBot="1" x14ac:dyDescent="0.3">
      <c r="A16" s="28"/>
      <c r="B16" s="22" t="s">
        <v>31</v>
      </c>
      <c r="C16" s="31">
        <v>92.3</v>
      </c>
      <c r="D16" s="26">
        <f>D15/C15*100</f>
        <v>99.721448467966582</v>
      </c>
      <c r="E16" s="26">
        <f>E15/D15*100</f>
        <v>98.044692737430168</v>
      </c>
      <c r="F16" s="26">
        <f>F15/E15*100</f>
        <v>99.715099715099726</v>
      </c>
      <c r="G16" s="26">
        <f>G15/E15*100</f>
        <v>100</v>
      </c>
      <c r="H16" s="26">
        <f>H15/F15*100</f>
        <v>99.428571428571431</v>
      </c>
      <c r="I16" s="26">
        <f>I15/G15*100</f>
        <v>99.715099715099726</v>
      </c>
      <c r="J16" s="26">
        <f>J15/H15*100</f>
        <v>99.425287356321832</v>
      </c>
      <c r="K16" s="26">
        <f>K15/I15*100</f>
        <v>99.428571428571431</v>
      </c>
    </row>
    <row r="17" spans="1:11" x14ac:dyDescent="0.25">
      <c r="A17" s="21" t="s">
        <v>37</v>
      </c>
      <c r="B17" s="22" t="s">
        <v>7</v>
      </c>
      <c r="C17" s="24">
        <f>C20+C22+C24+C26+C28+C30+C32+C34+C36+C38+C40+C42+C44+C46+C48+C50+C52+C54+C56</f>
        <v>1243</v>
      </c>
      <c r="D17" s="24">
        <f t="shared" ref="D17:K17" si="2">D20+D22+D24+D26+D28+D30+D32+D34+D36+D38+D40+D42+D44+D46+D48+D50+D52+D54+D56</f>
        <v>1245</v>
      </c>
      <c r="E17" s="24">
        <f t="shared" si="2"/>
        <v>1243</v>
      </c>
      <c r="F17" s="24">
        <f t="shared" si="2"/>
        <v>1236</v>
      </c>
      <c r="G17" s="24">
        <f t="shared" si="2"/>
        <v>1246</v>
      </c>
      <c r="H17" s="24">
        <f t="shared" si="2"/>
        <v>1236</v>
      </c>
      <c r="I17" s="24">
        <f t="shared" si="2"/>
        <v>1254</v>
      </c>
      <c r="J17" s="24">
        <f t="shared" si="2"/>
        <v>1243</v>
      </c>
      <c r="K17" s="24">
        <f t="shared" si="2"/>
        <v>1265</v>
      </c>
    </row>
    <row r="18" spans="1:11" ht="13.8" thickBot="1" x14ac:dyDescent="0.3">
      <c r="A18" s="21"/>
      <c r="B18" s="22" t="s">
        <v>31</v>
      </c>
      <c r="C18" s="31">
        <v>97.9</v>
      </c>
      <c r="D18" s="27">
        <f>D17/C17*100</f>
        <v>100.1609010458568</v>
      </c>
      <c r="E18" s="26">
        <f>E17/D17*100</f>
        <v>99.839357429718874</v>
      </c>
      <c r="F18" s="26">
        <f>F17/E17*100</f>
        <v>99.436846339501201</v>
      </c>
      <c r="G18" s="26">
        <f>G17/E17*100</f>
        <v>100.24135156878519</v>
      </c>
      <c r="H18" s="26">
        <f>H17/F17*100</f>
        <v>100</v>
      </c>
      <c r="I18" s="26">
        <f>I17/G17*100</f>
        <v>100.64205457463883</v>
      </c>
      <c r="J18" s="26">
        <f>J17/H17*100</f>
        <v>100.5663430420712</v>
      </c>
      <c r="K18" s="26">
        <f>K17/I17*100</f>
        <v>100.87719298245614</v>
      </c>
    </row>
    <row r="19" spans="1:11" ht="27.6" x14ac:dyDescent="0.25">
      <c r="A19" s="32" t="s">
        <v>38</v>
      </c>
      <c r="B19" s="22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26.4" x14ac:dyDescent="0.25">
      <c r="A20" s="28" t="s">
        <v>39</v>
      </c>
      <c r="B20" s="22" t="s">
        <v>7</v>
      </c>
      <c r="C20" s="30">
        <v>86</v>
      </c>
      <c r="D20" s="30">
        <v>86</v>
      </c>
      <c r="E20" s="30">
        <v>86</v>
      </c>
      <c r="F20" s="30">
        <v>85</v>
      </c>
      <c r="G20" s="30">
        <v>87</v>
      </c>
      <c r="H20" s="30">
        <v>85</v>
      </c>
      <c r="I20" s="30">
        <v>89</v>
      </c>
      <c r="J20" s="30">
        <v>86</v>
      </c>
      <c r="K20" s="30">
        <v>92</v>
      </c>
    </row>
    <row r="21" spans="1:11" ht="13.8" thickBot="1" x14ac:dyDescent="0.3">
      <c r="A21" s="33"/>
      <c r="B21" s="22" t="s">
        <v>31</v>
      </c>
      <c r="C21" s="31">
        <v>92.5</v>
      </c>
      <c r="D21" s="26">
        <f>D20/C20*100</f>
        <v>100</v>
      </c>
      <c r="E21" s="26">
        <f>E20/D20*100</f>
        <v>100</v>
      </c>
      <c r="F21" s="26">
        <f>F20/E20*100</f>
        <v>98.837209302325576</v>
      </c>
      <c r="G21" s="26">
        <f>G20/E20*100</f>
        <v>101.16279069767442</v>
      </c>
      <c r="H21" s="26">
        <f>H20/F20*100</f>
        <v>100</v>
      </c>
      <c r="I21" s="26">
        <f>I20/G20*100</f>
        <v>102.29885057471265</v>
      </c>
      <c r="J21" s="26">
        <f>J20/H20*100</f>
        <v>101.17647058823529</v>
      </c>
      <c r="K21" s="26">
        <f>K20/I20*100</f>
        <v>103.37078651685394</v>
      </c>
    </row>
    <row r="22" spans="1:11" x14ac:dyDescent="0.25">
      <c r="A22" s="34" t="s">
        <v>40</v>
      </c>
      <c r="B22" s="22" t="s">
        <v>7</v>
      </c>
      <c r="C22" s="30">
        <v>110</v>
      </c>
      <c r="D22" s="30">
        <v>110</v>
      </c>
      <c r="E22" s="30">
        <v>109</v>
      </c>
      <c r="F22" s="30">
        <v>108</v>
      </c>
      <c r="G22" s="30">
        <v>109</v>
      </c>
      <c r="H22" s="30">
        <v>108</v>
      </c>
      <c r="I22" s="30">
        <v>110</v>
      </c>
      <c r="J22" s="30">
        <v>110</v>
      </c>
      <c r="K22" s="30">
        <v>111</v>
      </c>
    </row>
    <row r="23" spans="1:11" ht="13.8" thickBot="1" x14ac:dyDescent="0.3">
      <c r="A23" s="35"/>
      <c r="B23" s="22" t="s">
        <v>31</v>
      </c>
      <c r="C23" s="31">
        <v>100</v>
      </c>
      <c r="D23" s="27">
        <f>D22/C22*100</f>
        <v>100</v>
      </c>
      <c r="E23" s="27">
        <f>E22/D22*100</f>
        <v>99.090909090909093</v>
      </c>
      <c r="F23" s="27">
        <f>F22/E22*100</f>
        <v>99.082568807339456</v>
      </c>
      <c r="G23" s="27">
        <f>G22/E22*100</f>
        <v>100</v>
      </c>
      <c r="H23" s="27">
        <f>H22/F22*100</f>
        <v>100</v>
      </c>
      <c r="I23" s="27">
        <f>I22/G22*100</f>
        <v>100.91743119266054</v>
      </c>
      <c r="J23" s="27">
        <f>J22/H22*100</f>
        <v>101.85185185185186</v>
      </c>
      <c r="K23" s="27">
        <f>K22/I22*100</f>
        <v>100.90909090909091</v>
      </c>
    </row>
    <row r="24" spans="1:11" x14ac:dyDescent="0.25">
      <c r="A24" s="34" t="s">
        <v>41</v>
      </c>
      <c r="B24" s="22" t="s">
        <v>7</v>
      </c>
      <c r="C24" s="30">
        <v>125</v>
      </c>
      <c r="D24" s="30">
        <v>125</v>
      </c>
      <c r="E24" s="30">
        <v>125</v>
      </c>
      <c r="F24" s="30">
        <v>124</v>
      </c>
      <c r="G24" s="30">
        <v>125</v>
      </c>
      <c r="H24" s="30">
        <v>124</v>
      </c>
      <c r="I24" s="30">
        <v>126</v>
      </c>
      <c r="J24" s="30">
        <v>124</v>
      </c>
      <c r="K24" s="30">
        <v>127</v>
      </c>
    </row>
    <row r="25" spans="1:11" ht="13.8" thickBot="1" x14ac:dyDescent="0.3">
      <c r="A25" s="35"/>
      <c r="B25" s="22" t="s">
        <v>31</v>
      </c>
      <c r="C25" s="31">
        <v>97.7</v>
      </c>
      <c r="D25" s="26">
        <f>D24/C24*100</f>
        <v>100</v>
      </c>
      <c r="E25" s="26">
        <f>E24/D24*100</f>
        <v>100</v>
      </c>
      <c r="F25" s="26">
        <f>F24/E24*100</f>
        <v>99.2</v>
      </c>
      <c r="G25" s="26">
        <f>G24/E24*100</f>
        <v>100</v>
      </c>
      <c r="H25" s="26">
        <f>H24/F24*100</f>
        <v>100</v>
      </c>
      <c r="I25" s="26">
        <f>I24/G24*100</f>
        <v>100.8</v>
      </c>
      <c r="J25" s="26">
        <f>J24/H24*100</f>
        <v>100</v>
      </c>
      <c r="K25" s="26">
        <f>K24/I24*100</f>
        <v>100.79365079365078</v>
      </c>
    </row>
    <row r="26" spans="1:11" ht="39.6" x14ac:dyDescent="0.25">
      <c r="A26" s="34" t="s">
        <v>42</v>
      </c>
      <c r="B26" s="22" t="s">
        <v>7</v>
      </c>
      <c r="C26" s="30">
        <v>17</v>
      </c>
      <c r="D26" s="30">
        <v>17</v>
      </c>
      <c r="E26" s="30">
        <v>17</v>
      </c>
      <c r="F26" s="30">
        <v>17</v>
      </c>
      <c r="G26" s="30">
        <v>17</v>
      </c>
      <c r="H26" s="30">
        <v>17</v>
      </c>
      <c r="I26" s="30">
        <v>17</v>
      </c>
      <c r="J26" s="30">
        <v>17</v>
      </c>
      <c r="K26" s="30">
        <v>17</v>
      </c>
    </row>
    <row r="27" spans="1:11" ht="13.8" thickBot="1" x14ac:dyDescent="0.3">
      <c r="A27" s="35"/>
      <c r="B27" s="22" t="s">
        <v>31</v>
      </c>
      <c r="C27" s="31">
        <v>100</v>
      </c>
      <c r="D27" s="26">
        <f>D26/C26*100</f>
        <v>100</v>
      </c>
      <c r="E27" s="26">
        <f>E26/D26*100</f>
        <v>100</v>
      </c>
      <c r="F27" s="26">
        <f>F26/E26*100</f>
        <v>100</v>
      </c>
      <c r="G27" s="26">
        <f>G26/E26*100</f>
        <v>100</v>
      </c>
      <c r="H27" s="26">
        <f>H26/F26*100</f>
        <v>100</v>
      </c>
      <c r="I27" s="26">
        <f>I26/G26*100</f>
        <v>100</v>
      </c>
      <c r="J27" s="26">
        <f>J26/H26*100</f>
        <v>100</v>
      </c>
      <c r="K27" s="26">
        <f>K26/I26*100</f>
        <v>100</v>
      </c>
    </row>
    <row r="28" spans="1:11" ht="50.4" customHeight="1" x14ac:dyDescent="0.25">
      <c r="A28" s="36" t="s">
        <v>43</v>
      </c>
      <c r="B28" s="22" t="s">
        <v>7</v>
      </c>
      <c r="C28" s="24">
        <v>56</v>
      </c>
      <c r="D28" s="24">
        <v>56</v>
      </c>
      <c r="E28" s="24">
        <v>56</v>
      </c>
      <c r="F28" s="24">
        <v>56</v>
      </c>
      <c r="G28" s="24">
        <v>56</v>
      </c>
      <c r="H28" s="24">
        <v>56</v>
      </c>
      <c r="I28" s="24">
        <v>56</v>
      </c>
      <c r="J28" s="24">
        <v>56</v>
      </c>
      <c r="K28" s="24">
        <v>56</v>
      </c>
    </row>
    <row r="29" spans="1:11" ht="13.8" thickBot="1" x14ac:dyDescent="0.3">
      <c r="A29" s="35"/>
      <c r="B29" s="22" t="s">
        <v>31</v>
      </c>
      <c r="C29" s="31">
        <v>100</v>
      </c>
      <c r="D29" s="26">
        <f t="shared" ref="D29:K29" si="3">D28/C28*100</f>
        <v>100</v>
      </c>
      <c r="E29" s="26">
        <f t="shared" si="3"/>
        <v>100</v>
      </c>
      <c r="F29" s="26">
        <f t="shared" si="3"/>
        <v>100</v>
      </c>
      <c r="G29" s="26">
        <f t="shared" si="3"/>
        <v>100</v>
      </c>
      <c r="H29" s="26">
        <f t="shared" si="3"/>
        <v>100</v>
      </c>
      <c r="I29" s="26">
        <f t="shared" si="3"/>
        <v>100</v>
      </c>
      <c r="J29" s="26">
        <f t="shared" si="3"/>
        <v>100</v>
      </c>
      <c r="K29" s="26">
        <f t="shared" si="3"/>
        <v>100</v>
      </c>
    </row>
    <row r="30" spans="1:11" x14ac:dyDescent="0.25">
      <c r="A30" s="34" t="s">
        <v>44</v>
      </c>
      <c r="B30" s="22" t="s">
        <v>7</v>
      </c>
      <c r="C30" s="30">
        <v>100</v>
      </c>
      <c r="D30" s="30">
        <v>100</v>
      </c>
      <c r="E30" s="30">
        <v>100</v>
      </c>
      <c r="F30" s="30">
        <v>99</v>
      </c>
      <c r="G30" s="30">
        <v>101</v>
      </c>
      <c r="H30" s="30">
        <v>99</v>
      </c>
      <c r="I30" s="30">
        <v>102</v>
      </c>
      <c r="J30" s="30">
        <v>100</v>
      </c>
      <c r="K30" s="30">
        <v>103</v>
      </c>
    </row>
    <row r="31" spans="1:11" ht="13.8" thickBot="1" x14ac:dyDescent="0.3">
      <c r="A31" s="35"/>
      <c r="B31" s="22" t="s">
        <v>31</v>
      </c>
      <c r="C31" s="31">
        <v>92.6</v>
      </c>
      <c r="D31" s="26">
        <f>D30/C30*100</f>
        <v>100</v>
      </c>
      <c r="E31" s="26">
        <f>E30/D30*100</f>
        <v>100</v>
      </c>
      <c r="F31" s="26">
        <f>F30/E30*100</f>
        <v>99</v>
      </c>
      <c r="G31" s="26">
        <f>G30/E30*100</f>
        <v>101</v>
      </c>
      <c r="H31" s="26">
        <f>H30/F30*100</f>
        <v>100</v>
      </c>
      <c r="I31" s="26">
        <f>I30/G30*100</f>
        <v>100.99009900990099</v>
      </c>
      <c r="J31" s="26">
        <f>J30/H30*100</f>
        <v>101.01010101010101</v>
      </c>
      <c r="K31" s="26">
        <f>K30/I30*100</f>
        <v>100.98039215686273</v>
      </c>
    </row>
    <row r="32" spans="1:11" ht="39.6" x14ac:dyDescent="0.25">
      <c r="A32" s="37" t="s">
        <v>45</v>
      </c>
      <c r="B32" s="22" t="s">
        <v>7</v>
      </c>
      <c r="C32" s="30">
        <v>287</v>
      </c>
      <c r="D32" s="24">
        <v>287</v>
      </c>
      <c r="E32" s="24">
        <v>287</v>
      </c>
      <c r="F32" s="24">
        <v>286</v>
      </c>
      <c r="G32" s="24">
        <v>287</v>
      </c>
      <c r="H32" s="24">
        <v>286</v>
      </c>
      <c r="I32" s="24">
        <v>288</v>
      </c>
      <c r="J32" s="24">
        <v>287</v>
      </c>
      <c r="K32" s="24">
        <v>289</v>
      </c>
    </row>
    <row r="33" spans="1:11" ht="13.8" thickBot="1" x14ac:dyDescent="0.3">
      <c r="A33" s="35"/>
      <c r="B33" s="22" t="s">
        <v>31</v>
      </c>
      <c r="C33" s="31">
        <v>96.3</v>
      </c>
      <c r="D33" s="26">
        <f>D32/C32*100</f>
        <v>100</v>
      </c>
      <c r="E33" s="26">
        <f>E32/D32*100</f>
        <v>100</v>
      </c>
      <c r="F33" s="26">
        <f>F32/E32*100</f>
        <v>99.651567944250871</v>
      </c>
      <c r="G33" s="26">
        <f>G32/E32*100</f>
        <v>100</v>
      </c>
      <c r="H33" s="26">
        <f>H32/F32*100</f>
        <v>100</v>
      </c>
      <c r="I33" s="26">
        <f>I32/G32*100</f>
        <v>100.34843205574913</v>
      </c>
      <c r="J33" s="26">
        <f>J32/H32*100</f>
        <v>100.34965034965036</v>
      </c>
      <c r="K33" s="26">
        <f>K32/I32*100</f>
        <v>100.34722222222223</v>
      </c>
    </row>
    <row r="34" spans="1:11" x14ac:dyDescent="0.25">
      <c r="A34" s="34" t="s">
        <v>46</v>
      </c>
      <c r="B34" s="22" t="s">
        <v>7</v>
      </c>
      <c r="C34" s="24">
        <v>130</v>
      </c>
      <c r="D34" s="30">
        <v>130</v>
      </c>
      <c r="E34" s="30">
        <v>129</v>
      </c>
      <c r="F34" s="30">
        <v>128</v>
      </c>
      <c r="G34" s="30">
        <v>129</v>
      </c>
      <c r="H34" s="30">
        <v>128</v>
      </c>
      <c r="I34" s="30">
        <v>130</v>
      </c>
      <c r="J34" s="30">
        <v>129</v>
      </c>
      <c r="K34" s="30">
        <v>132</v>
      </c>
    </row>
    <row r="35" spans="1:11" ht="13.8" thickBot="1" x14ac:dyDescent="0.3">
      <c r="A35" s="35"/>
      <c r="B35" s="22" t="s">
        <v>31</v>
      </c>
      <c r="C35" s="31">
        <v>103.2</v>
      </c>
      <c r="D35" s="26">
        <f>D34/C34*100</f>
        <v>100</v>
      </c>
      <c r="E35" s="26">
        <f>E34/D34*100</f>
        <v>99.230769230769226</v>
      </c>
      <c r="F35" s="26">
        <f>F34/E34*100</f>
        <v>99.224806201550393</v>
      </c>
      <c r="G35" s="26">
        <f>G34/E34*100</f>
        <v>100</v>
      </c>
      <c r="H35" s="26">
        <f>H34/F34*100</f>
        <v>100</v>
      </c>
      <c r="I35" s="26">
        <f>I34/G34*100</f>
        <v>100.77519379844961</v>
      </c>
      <c r="J35" s="26">
        <f>J34/H34*100</f>
        <v>100.78125</v>
      </c>
      <c r="K35" s="26">
        <f>K34/I34*100</f>
        <v>101.53846153846153</v>
      </c>
    </row>
    <row r="36" spans="1:11" ht="26.4" x14ac:dyDescent="0.25">
      <c r="A36" s="34" t="s">
        <v>47</v>
      </c>
      <c r="B36" s="22" t="s">
        <v>7</v>
      </c>
      <c r="C36" s="30">
        <v>3</v>
      </c>
      <c r="D36" s="30">
        <v>3</v>
      </c>
      <c r="E36" s="30">
        <v>3</v>
      </c>
      <c r="F36" s="30">
        <v>3</v>
      </c>
      <c r="G36" s="30">
        <v>3</v>
      </c>
      <c r="H36" s="30">
        <v>3</v>
      </c>
      <c r="I36" s="30">
        <v>3</v>
      </c>
      <c r="J36" s="30">
        <v>3</v>
      </c>
      <c r="K36" s="30">
        <v>3</v>
      </c>
    </row>
    <row r="37" spans="1:11" ht="13.8" thickBot="1" x14ac:dyDescent="0.3">
      <c r="A37" s="35"/>
      <c r="B37" s="22" t="s">
        <v>31</v>
      </c>
      <c r="C37" s="31">
        <v>100</v>
      </c>
      <c r="D37" s="26">
        <f>D36/C36*100</f>
        <v>100</v>
      </c>
      <c r="E37" s="26">
        <f>E36/D36*100</f>
        <v>100</v>
      </c>
      <c r="F37" s="26">
        <f>F36/E36*100</f>
        <v>100</v>
      </c>
      <c r="G37" s="26">
        <f>G36/E36*100</f>
        <v>100</v>
      </c>
      <c r="H37" s="26">
        <f>H36/F36*100</f>
        <v>100</v>
      </c>
      <c r="I37" s="26">
        <f>I36/G36*100</f>
        <v>100</v>
      </c>
      <c r="J37" s="26">
        <f>J36/H36*100</f>
        <v>100</v>
      </c>
      <c r="K37" s="26">
        <f>K36/I36*100</f>
        <v>100</v>
      </c>
    </row>
    <row r="38" spans="1:11" ht="26.4" x14ac:dyDescent="0.25">
      <c r="A38" s="34" t="s">
        <v>48</v>
      </c>
      <c r="B38" s="22" t="s">
        <v>7</v>
      </c>
      <c r="C38" s="30">
        <v>4</v>
      </c>
      <c r="D38" s="30">
        <v>4</v>
      </c>
      <c r="E38" s="30">
        <v>4</v>
      </c>
      <c r="F38" s="30">
        <v>4</v>
      </c>
      <c r="G38" s="30">
        <v>4</v>
      </c>
      <c r="H38" s="30">
        <v>4</v>
      </c>
      <c r="I38" s="30">
        <v>4</v>
      </c>
      <c r="J38" s="30">
        <v>4</v>
      </c>
      <c r="K38" s="30">
        <v>4</v>
      </c>
    </row>
    <row r="39" spans="1:11" ht="13.8" thickBot="1" x14ac:dyDescent="0.3">
      <c r="A39" s="35"/>
      <c r="B39" s="22" t="s">
        <v>31</v>
      </c>
      <c r="C39" s="31">
        <v>100</v>
      </c>
      <c r="D39" s="26">
        <f>D38/C38*100</f>
        <v>100</v>
      </c>
      <c r="E39" s="26">
        <f>E38/D38*100</f>
        <v>100</v>
      </c>
      <c r="F39" s="26">
        <f>F38/E38*100</f>
        <v>100</v>
      </c>
      <c r="G39" s="26">
        <f>G38/E38*100</f>
        <v>100</v>
      </c>
      <c r="H39" s="26">
        <f>H38/F38*100</f>
        <v>100</v>
      </c>
      <c r="I39" s="26">
        <f>I38/G38*100</f>
        <v>100</v>
      </c>
      <c r="J39" s="26">
        <f>J38/H38*100</f>
        <v>100</v>
      </c>
      <c r="K39" s="26">
        <f>K38/I38*100</f>
        <v>100</v>
      </c>
    </row>
    <row r="40" spans="1:11" x14ac:dyDescent="0.25">
      <c r="A40" s="34" t="s">
        <v>49</v>
      </c>
      <c r="B40" s="22" t="s">
        <v>7</v>
      </c>
      <c r="C40" s="30">
        <v>13</v>
      </c>
      <c r="D40" s="30">
        <v>13</v>
      </c>
      <c r="E40" s="30">
        <v>13</v>
      </c>
      <c r="F40" s="30">
        <v>13</v>
      </c>
      <c r="G40" s="30">
        <v>13</v>
      </c>
      <c r="H40" s="30">
        <v>13</v>
      </c>
      <c r="I40" s="30">
        <v>13</v>
      </c>
      <c r="J40" s="30">
        <v>13</v>
      </c>
      <c r="K40" s="30">
        <v>13</v>
      </c>
    </row>
    <row r="41" spans="1:11" ht="13.8" thickBot="1" x14ac:dyDescent="0.3">
      <c r="A41" s="35"/>
      <c r="B41" s="22" t="s">
        <v>31</v>
      </c>
      <c r="C41" s="31">
        <v>100</v>
      </c>
      <c r="D41" s="26">
        <f>D40/C40*100</f>
        <v>100</v>
      </c>
      <c r="E41" s="26">
        <f>E40/D40*100</f>
        <v>100</v>
      </c>
      <c r="F41" s="26">
        <f>F40/E40*100</f>
        <v>100</v>
      </c>
      <c r="G41" s="26">
        <f>G40/E40*100</f>
        <v>100</v>
      </c>
      <c r="H41" s="26">
        <f>H40/F40*100</f>
        <v>100</v>
      </c>
      <c r="I41" s="26">
        <f>I40/G40*100</f>
        <v>100</v>
      </c>
      <c r="J41" s="26">
        <f>J40/H40*100</f>
        <v>100</v>
      </c>
      <c r="K41" s="26">
        <f>K40/I40*100</f>
        <v>100</v>
      </c>
    </row>
    <row r="42" spans="1:11" ht="26.4" x14ac:dyDescent="0.25">
      <c r="A42" s="34" t="s">
        <v>50</v>
      </c>
      <c r="B42" s="22" t="s">
        <v>7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</row>
    <row r="43" spans="1:11" x14ac:dyDescent="0.25">
      <c r="A43" s="35"/>
      <c r="B43" s="22" t="s">
        <v>31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</row>
    <row r="44" spans="1:11" ht="26.4" x14ac:dyDescent="0.25">
      <c r="A44" s="34" t="s">
        <v>51</v>
      </c>
      <c r="B44" s="22" t="s">
        <v>7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</row>
    <row r="45" spans="1:11" x14ac:dyDescent="0.25">
      <c r="A45" s="35"/>
      <c r="B45" s="22" t="s">
        <v>31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</row>
    <row r="46" spans="1:11" ht="26.4" x14ac:dyDescent="0.25">
      <c r="A46" s="37" t="s">
        <v>52</v>
      </c>
      <c r="B46" s="22" t="s">
        <v>7</v>
      </c>
      <c r="C46" s="24">
        <v>6</v>
      </c>
      <c r="D46" s="24">
        <v>6</v>
      </c>
      <c r="E46" s="24">
        <v>6</v>
      </c>
      <c r="F46" s="24">
        <v>6</v>
      </c>
      <c r="G46" s="24">
        <v>6</v>
      </c>
      <c r="H46" s="24">
        <v>6</v>
      </c>
      <c r="I46" s="24">
        <v>6</v>
      </c>
      <c r="J46" s="24">
        <v>6</v>
      </c>
      <c r="K46" s="24">
        <v>6</v>
      </c>
    </row>
    <row r="47" spans="1:11" ht="13.8" thickBot="1" x14ac:dyDescent="0.3">
      <c r="A47" s="35"/>
      <c r="B47" s="22" t="s">
        <v>31</v>
      </c>
      <c r="C47" s="31">
        <v>100</v>
      </c>
      <c r="D47" s="26">
        <f>D46/C46*100</f>
        <v>100</v>
      </c>
      <c r="E47" s="26">
        <f>E46/D46*100</f>
        <v>100</v>
      </c>
      <c r="F47" s="26">
        <f>F46/E46*100</f>
        <v>100</v>
      </c>
      <c r="G47" s="26">
        <f>G46/E46*100</f>
        <v>100</v>
      </c>
      <c r="H47" s="26">
        <f>H46/F46*100</f>
        <v>100</v>
      </c>
      <c r="I47" s="26">
        <f>I46/G46*100</f>
        <v>100</v>
      </c>
      <c r="J47" s="26">
        <f>J46/H46*100</f>
        <v>100</v>
      </c>
      <c r="K47" s="26">
        <f>K46/I46*100</f>
        <v>100</v>
      </c>
    </row>
    <row r="48" spans="1:11" ht="40.200000000000003" thickBot="1" x14ac:dyDescent="0.3">
      <c r="A48" s="37" t="s">
        <v>53</v>
      </c>
      <c r="B48" s="22" t="s">
        <v>7</v>
      </c>
      <c r="C48" s="24">
        <v>63</v>
      </c>
      <c r="D48" s="38">
        <v>63</v>
      </c>
      <c r="E48" s="38">
        <v>63</v>
      </c>
      <c r="F48" s="38">
        <v>63</v>
      </c>
      <c r="G48" s="38">
        <v>64</v>
      </c>
      <c r="H48" s="38">
        <v>63</v>
      </c>
      <c r="I48" s="38">
        <v>65</v>
      </c>
      <c r="J48" s="38">
        <v>63</v>
      </c>
      <c r="K48" s="38">
        <v>66</v>
      </c>
    </row>
    <row r="49" spans="1:11" ht="13.8" thickBot="1" x14ac:dyDescent="0.3">
      <c r="A49" s="35"/>
      <c r="B49" s="22" t="s">
        <v>31</v>
      </c>
      <c r="C49" s="31">
        <v>100</v>
      </c>
      <c r="D49" s="26">
        <f>D48/C48*100</f>
        <v>100</v>
      </c>
      <c r="E49" s="26">
        <f>E48/D48*100</f>
        <v>100</v>
      </c>
      <c r="F49" s="26">
        <f>F48/E48*100</f>
        <v>100</v>
      </c>
      <c r="G49" s="26">
        <f>G48/E48*100</f>
        <v>101.58730158730158</v>
      </c>
      <c r="H49" s="26">
        <f>H48/F48*100</f>
        <v>100</v>
      </c>
      <c r="I49" s="26">
        <f>I48/G48*100</f>
        <v>101.5625</v>
      </c>
      <c r="J49" s="26">
        <f>J48/H48*100</f>
        <v>100</v>
      </c>
      <c r="K49" s="26">
        <f>K48/I48*100</f>
        <v>101.53846153846153</v>
      </c>
    </row>
    <row r="50" spans="1:11" ht="13.8" thickBot="1" x14ac:dyDescent="0.3">
      <c r="A50" s="34" t="s">
        <v>54</v>
      </c>
      <c r="B50" s="22" t="s">
        <v>7</v>
      </c>
      <c r="C50" s="30">
        <v>110</v>
      </c>
      <c r="D50" s="39">
        <v>110</v>
      </c>
      <c r="E50" s="39">
        <v>110</v>
      </c>
      <c r="F50" s="39">
        <v>110</v>
      </c>
      <c r="G50" s="39">
        <v>110</v>
      </c>
      <c r="H50" s="39">
        <v>110</v>
      </c>
      <c r="I50" s="39">
        <v>110</v>
      </c>
      <c r="J50" s="39">
        <v>110</v>
      </c>
      <c r="K50" s="39">
        <v>110</v>
      </c>
    </row>
    <row r="51" spans="1:11" ht="13.8" thickBot="1" x14ac:dyDescent="0.3">
      <c r="A51" s="35"/>
      <c r="B51" s="22" t="s">
        <v>31</v>
      </c>
      <c r="C51" s="31">
        <v>100</v>
      </c>
      <c r="D51" s="26">
        <f>D50/C50*100</f>
        <v>100</v>
      </c>
      <c r="E51" s="26">
        <f>E50/D50*100</f>
        <v>100</v>
      </c>
      <c r="F51" s="26">
        <f>F50/E50*100</f>
        <v>100</v>
      </c>
      <c r="G51" s="26">
        <f>G50/E50*100</f>
        <v>100</v>
      </c>
      <c r="H51" s="26">
        <f>H50/F50*100</f>
        <v>100</v>
      </c>
      <c r="I51" s="26">
        <f>I50/G50*100</f>
        <v>100</v>
      </c>
      <c r="J51" s="26">
        <f>J50/H50*100</f>
        <v>100</v>
      </c>
      <c r="K51" s="26">
        <f>K50/I50*100</f>
        <v>100</v>
      </c>
    </row>
    <row r="52" spans="1:11" ht="26.4" x14ac:dyDescent="0.25">
      <c r="A52" s="34" t="s">
        <v>55</v>
      </c>
      <c r="B52" s="22" t="s">
        <v>7</v>
      </c>
      <c r="C52" s="30">
        <v>66</v>
      </c>
      <c r="D52" s="30">
        <v>66</v>
      </c>
      <c r="E52" s="30">
        <v>66</v>
      </c>
      <c r="F52" s="30">
        <v>66</v>
      </c>
      <c r="G52" s="30">
        <v>66</v>
      </c>
      <c r="H52" s="30">
        <v>66</v>
      </c>
      <c r="I52" s="30">
        <v>66</v>
      </c>
      <c r="J52" s="30">
        <v>66</v>
      </c>
      <c r="K52" s="30">
        <v>66</v>
      </c>
    </row>
    <row r="53" spans="1:11" ht="13.8" thickBot="1" x14ac:dyDescent="0.3">
      <c r="A53" s="35"/>
      <c r="B53" s="22" t="s">
        <v>31</v>
      </c>
      <c r="C53" s="31">
        <v>100</v>
      </c>
      <c r="D53" s="26">
        <f>D52/C52*100</f>
        <v>100</v>
      </c>
      <c r="E53" s="26">
        <f>E52/D52*100</f>
        <v>100</v>
      </c>
      <c r="F53" s="26">
        <f>F52/E52*100</f>
        <v>100</v>
      </c>
      <c r="G53" s="26">
        <f>G52/E52*100</f>
        <v>100</v>
      </c>
      <c r="H53" s="26">
        <f>H52/F52*100</f>
        <v>100</v>
      </c>
      <c r="I53" s="26">
        <f>I52/G52*100</f>
        <v>100</v>
      </c>
      <c r="J53" s="26">
        <f>J52/H52*100</f>
        <v>100</v>
      </c>
      <c r="K53" s="26">
        <f>K52/I52*100</f>
        <v>100</v>
      </c>
    </row>
    <row r="54" spans="1:11" ht="39.6" x14ac:dyDescent="0.25">
      <c r="A54" s="37" t="s">
        <v>56</v>
      </c>
      <c r="B54" s="22" t="s">
        <v>7</v>
      </c>
      <c r="C54" s="24">
        <v>35</v>
      </c>
      <c r="D54" s="24">
        <v>35</v>
      </c>
      <c r="E54" s="24">
        <v>35</v>
      </c>
      <c r="F54" s="24">
        <v>35</v>
      </c>
      <c r="G54" s="24">
        <v>35</v>
      </c>
      <c r="H54" s="24">
        <v>35</v>
      </c>
      <c r="I54" s="24">
        <v>35</v>
      </c>
      <c r="J54" s="24">
        <v>35</v>
      </c>
      <c r="K54" s="24">
        <v>35</v>
      </c>
    </row>
    <row r="55" spans="1:11" ht="13.8" thickBot="1" x14ac:dyDescent="0.3">
      <c r="A55" s="35"/>
      <c r="B55" s="22" t="s">
        <v>31</v>
      </c>
      <c r="C55" s="31">
        <v>100</v>
      </c>
      <c r="D55" s="26">
        <f>D54/C54*100</f>
        <v>100</v>
      </c>
      <c r="E55" s="26">
        <f>E54/D54*100</f>
        <v>100</v>
      </c>
      <c r="F55" s="26">
        <f>F54/E54*100</f>
        <v>100</v>
      </c>
      <c r="G55" s="26">
        <f>G54/E54*100</f>
        <v>100</v>
      </c>
      <c r="H55" s="26">
        <f>H54/F54*100</f>
        <v>100</v>
      </c>
      <c r="I55" s="26">
        <f>I54/G54*100</f>
        <v>100</v>
      </c>
      <c r="J55" s="26">
        <f>J54/H54*100</f>
        <v>100</v>
      </c>
      <c r="K55" s="26">
        <f>K54/I54*100</f>
        <v>100</v>
      </c>
    </row>
    <row r="56" spans="1:11" x14ac:dyDescent="0.25">
      <c r="A56" s="34" t="s">
        <v>57</v>
      </c>
      <c r="B56" s="22" t="s">
        <v>7</v>
      </c>
      <c r="C56" s="30">
        <v>32</v>
      </c>
      <c r="D56" s="30">
        <v>34</v>
      </c>
      <c r="E56" s="30">
        <v>34</v>
      </c>
      <c r="F56" s="30">
        <v>33</v>
      </c>
      <c r="G56" s="30">
        <v>34</v>
      </c>
      <c r="H56" s="30">
        <v>33</v>
      </c>
      <c r="I56" s="30">
        <v>34</v>
      </c>
      <c r="J56" s="30">
        <v>34</v>
      </c>
      <c r="K56" s="30">
        <v>35</v>
      </c>
    </row>
    <row r="57" spans="1:11" ht="13.8" thickBot="1" x14ac:dyDescent="0.3">
      <c r="A57" s="35"/>
      <c r="B57" s="22" t="s">
        <v>31</v>
      </c>
      <c r="C57" s="59" t="s">
        <v>111</v>
      </c>
      <c r="D57" s="26">
        <f>D56/C56*100</f>
        <v>106.25</v>
      </c>
      <c r="E57" s="26">
        <f>E56/D56*100</f>
        <v>100</v>
      </c>
      <c r="F57" s="26">
        <f>F56/E56*100</f>
        <v>97.058823529411768</v>
      </c>
      <c r="G57" s="26">
        <f>G56/E56*100</f>
        <v>100</v>
      </c>
      <c r="H57" s="26">
        <f>H56/F56*100</f>
        <v>100</v>
      </c>
      <c r="I57" s="26">
        <f>I56/G56*100</f>
        <v>100</v>
      </c>
      <c r="J57" s="26">
        <f>J56/H56*100</f>
        <v>103.03030303030303</v>
      </c>
      <c r="K57" s="26">
        <f>K56/I56*100</f>
        <v>102.94117647058823</v>
      </c>
    </row>
    <row r="58" spans="1:11" ht="39.6" x14ac:dyDescent="0.25">
      <c r="A58" s="21" t="s">
        <v>58</v>
      </c>
      <c r="B58" s="22" t="s">
        <v>7</v>
      </c>
      <c r="C58" s="30">
        <v>122</v>
      </c>
      <c r="D58" s="30">
        <v>121</v>
      </c>
      <c r="E58" s="30">
        <v>119</v>
      </c>
      <c r="F58" s="30">
        <v>121</v>
      </c>
      <c r="G58" s="30">
        <v>123</v>
      </c>
      <c r="H58" s="30">
        <v>124</v>
      </c>
      <c r="I58" s="30">
        <v>127</v>
      </c>
      <c r="J58" s="30">
        <v>128</v>
      </c>
      <c r="K58" s="30">
        <v>133</v>
      </c>
    </row>
    <row r="59" spans="1:11" ht="13.8" thickBot="1" x14ac:dyDescent="0.3">
      <c r="A59" s="21"/>
      <c r="B59" s="22" t="s">
        <v>31</v>
      </c>
      <c r="C59" s="31">
        <v>94.6</v>
      </c>
      <c r="D59" s="26">
        <f>D58/C58*100</f>
        <v>99.180327868852459</v>
      </c>
      <c r="E59" s="26">
        <f>E58/D58*100</f>
        <v>98.347107438016536</v>
      </c>
      <c r="F59" s="26">
        <f>F58/E58*100</f>
        <v>101.68067226890756</v>
      </c>
      <c r="G59" s="26">
        <f>G58/E58*100</f>
        <v>103.36134453781514</v>
      </c>
      <c r="H59" s="26">
        <f>H58/F58*100</f>
        <v>102.4793388429752</v>
      </c>
      <c r="I59" s="26">
        <f>I58/G58*100</f>
        <v>103.2520325203252</v>
      </c>
      <c r="J59" s="26">
        <f>J58/H58*100</f>
        <v>103.2258064516129</v>
      </c>
      <c r="K59" s="26">
        <f>K58/I58*100</f>
        <v>104.72440944881889</v>
      </c>
    </row>
    <row r="60" spans="1:11" ht="39.6" x14ac:dyDescent="0.25">
      <c r="A60" s="21" t="s">
        <v>59</v>
      </c>
      <c r="B60" s="22" t="s">
        <v>7</v>
      </c>
      <c r="C60" s="30">
        <v>156</v>
      </c>
      <c r="D60" s="24">
        <v>156</v>
      </c>
      <c r="E60" s="24">
        <v>156</v>
      </c>
      <c r="F60" s="24">
        <v>161</v>
      </c>
      <c r="G60" s="24">
        <v>152</v>
      </c>
      <c r="H60" s="24">
        <v>159</v>
      </c>
      <c r="I60" s="24">
        <v>144</v>
      </c>
      <c r="J60" s="24">
        <v>151</v>
      </c>
      <c r="K60" s="24">
        <v>133</v>
      </c>
    </row>
    <row r="61" spans="1:11" ht="13.8" thickBot="1" x14ac:dyDescent="0.3">
      <c r="A61" s="21"/>
      <c r="B61" s="22" t="s">
        <v>31</v>
      </c>
      <c r="C61" s="31">
        <v>98.7</v>
      </c>
      <c r="D61" s="26">
        <f>D60/C60*100</f>
        <v>100</v>
      </c>
      <c r="E61" s="26">
        <f>E60/D60*100</f>
        <v>100</v>
      </c>
      <c r="F61" s="26">
        <f>F60/E60*100</f>
        <v>103.20512820512822</v>
      </c>
      <c r="G61" s="26">
        <f>G60/E60*100</f>
        <v>97.435897435897431</v>
      </c>
      <c r="H61" s="26">
        <f>H60/F60*100</f>
        <v>98.757763975155271</v>
      </c>
      <c r="I61" s="26">
        <f>I60/G60*100</f>
        <v>94.73684210526315</v>
      </c>
      <c r="J61" s="26">
        <f>J60/H60*100</f>
        <v>94.968553459119505</v>
      </c>
      <c r="K61" s="26">
        <f>K60/I60*100</f>
        <v>92.361111111111114</v>
      </c>
    </row>
    <row r="62" spans="1:11" ht="39.6" x14ac:dyDescent="0.25">
      <c r="A62" s="28" t="s">
        <v>60</v>
      </c>
      <c r="B62" s="22" t="s">
        <v>7</v>
      </c>
      <c r="C62" s="30">
        <v>15</v>
      </c>
      <c r="D62" s="30">
        <v>11</v>
      </c>
      <c r="E62" s="30">
        <v>4</v>
      </c>
      <c r="F62" s="30">
        <v>4</v>
      </c>
      <c r="G62" s="30">
        <v>3</v>
      </c>
      <c r="H62" s="30">
        <v>3</v>
      </c>
      <c r="I62" s="30">
        <v>2</v>
      </c>
      <c r="J62" s="30">
        <v>2</v>
      </c>
      <c r="K62" s="30">
        <v>1</v>
      </c>
    </row>
    <row r="63" spans="1:11" ht="13.8" thickBot="1" x14ac:dyDescent="0.3">
      <c r="A63" s="28"/>
      <c r="B63" s="22" t="s">
        <v>31</v>
      </c>
      <c r="C63" s="25" t="s">
        <v>110</v>
      </c>
      <c r="D63" s="26">
        <f>D62/C62*100</f>
        <v>73.333333333333329</v>
      </c>
      <c r="E63" s="26">
        <f>E62/D62*100</f>
        <v>36.363636363636367</v>
      </c>
      <c r="F63" s="26">
        <f>F62/E62*100</f>
        <v>100</v>
      </c>
      <c r="G63" s="26">
        <f>G62/E62*100</f>
        <v>75</v>
      </c>
      <c r="H63" s="26">
        <f>H62/F62*100</f>
        <v>75</v>
      </c>
      <c r="I63" s="26">
        <f>I62/G62*100</f>
        <v>66.666666666666657</v>
      </c>
      <c r="J63" s="26">
        <f>J62/H62*100</f>
        <v>66.666666666666657</v>
      </c>
      <c r="K63" s="26">
        <f>K62/I62*100</f>
        <v>50</v>
      </c>
    </row>
    <row r="64" spans="1:11" ht="39.6" x14ac:dyDescent="0.25">
      <c r="A64" s="29" t="s">
        <v>61</v>
      </c>
      <c r="B64" s="22" t="s">
        <v>62</v>
      </c>
      <c r="C64" s="40">
        <f t="shared" ref="C64:K64" si="4">C62/C11*100</f>
        <v>1.3111888111888113</v>
      </c>
      <c r="D64" s="40">
        <f t="shared" si="4"/>
        <v>0.95902353966870102</v>
      </c>
      <c r="E64" s="40">
        <f t="shared" si="4"/>
        <v>0.34812880765883375</v>
      </c>
      <c r="F64" s="40">
        <f t="shared" si="4"/>
        <v>0.34782608695652173</v>
      </c>
      <c r="G64" s="40">
        <f t="shared" si="4"/>
        <v>0.26064291920069504</v>
      </c>
      <c r="H64" s="40">
        <f t="shared" si="4"/>
        <v>0.26041666666666663</v>
      </c>
      <c r="I64" s="40">
        <f t="shared" si="4"/>
        <v>0.17331022530329288</v>
      </c>
      <c r="J64" s="40">
        <f t="shared" si="4"/>
        <v>0.17316017316017315</v>
      </c>
      <c r="K64" s="40">
        <f t="shared" si="4"/>
        <v>8.6281276962899056E-2</v>
      </c>
    </row>
    <row r="65" spans="1:11" ht="15.6" x14ac:dyDescent="0.3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2.75" customHeight="1" x14ac:dyDescent="0.2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</row>
    <row r="67" spans="1:11" ht="12.7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</row>
    <row r="68" spans="1:11" ht="14.25" customHeight="1" x14ac:dyDescent="0.2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</row>
    <row r="69" spans="1:11" ht="14.25" customHeight="1" x14ac:dyDescent="0.2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C6F" sqref="A2" name="Диапазон1"/>
    <protectedRange sqref="C7:K7 C8 C13:K13 C12 C15:K15 C14 C17:K17 C16 C19:K20 C18 C22:K22 C21 C24:K24 C25 C27 C30:K30 C29 D32:K32 D34:K34 C63 C37 C39 C41 C47:C51 C53 C55 C60:K60 C59 C9:K11 C62:K62 C61 C23 C31:C35 C42:K46 C26:K26 C28:K28 C36:K36 C38:K38 C40:K40 C52:K52 C54:K54 C56:K56 C58:K58 C57" name="Диапазон3"/>
    <protectedRange sqref="D8 D12 D14 D16 D18 D21 D23 D25 D27 D29 D31 D35 D37 D39 D41 D47:D51 D53 D55 D59 D61 D33 D57" name="Диапазон3_3"/>
    <protectedRange sqref="E8 E12 E14 E16 E18 E21 E23 E31 E35 E37 E39 E41 E47:E51 E53 E55 E59 E61 E33 F50:K50 D63:E63 E57" name="Диапазон3_4"/>
    <protectedRange sqref="F8 I8 I63 F12 I12 F14 I14 F16 I16 F18 I18 F21 F23 I23 I25 I27 F31 I31 F35 I35 F37 I37 F39 I39 F41 I41 F47:F49 I47:I49 F53 I53 F55 I55 F59 I59 F61 I61 E27:F27 F63 F33 I33 E29:K29 F51 I51 F57 I57 E25:F25" name="Диапазон3_8"/>
    <protectedRange sqref="G8:H8 J8:K8 J63:K63 G12:H12 J12:K12 G14:H14 J14:K14 G16:H16 J16:K16 G18:H18 J18:K18 G23:H23 J23:K23 G25:H25 J25:K25 G27:H27 J27:K27 G31:H31 J31:K31 G35:H35 J35:K35 G37:H37 J37:K37 G39:H39 J39:K39 G41:H41 J41:K41 G47:H49 J47:K49 G53:H53 J53:K53 G55:H55 J55:K55 G59:H59 J59:K59 G61:H61 J61:K61 G33:H33 J33:K33 G63:H63 G51:H51 J51:K51 G21:K21 G57:H57 J57:K57" name="Диапазон3_10"/>
    <protectedRange sqref="C64:K64" name="Диапазон3_9"/>
  </protectedRanges>
  <mergeCells count="13">
    <mergeCell ref="J5:K5"/>
    <mergeCell ref="A66:K67"/>
    <mergeCell ref="A68:K69"/>
    <mergeCell ref="A1:K1"/>
    <mergeCell ref="A2:K2"/>
    <mergeCell ref="A4:A6"/>
    <mergeCell ref="B4:B6"/>
    <mergeCell ref="C4:C6"/>
    <mergeCell ref="D4:D6"/>
    <mergeCell ref="E4:E6"/>
    <mergeCell ref="F4:K4"/>
    <mergeCell ref="F5:G5"/>
    <mergeCell ref="H5:I5"/>
  </mergeCells>
  <pageMargins left="0.39370078740157483" right="0.39370078740157483" top="0.78740157480314965" bottom="0.19685039370078741" header="3.937007874015748E-2" footer="0.15748031496062992"/>
  <pageSetup paperSize="9" scale="99" fitToHeight="0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J14" sqref="J14:J15"/>
    </sheetView>
  </sheetViews>
  <sheetFormatPr defaultRowHeight="14.4" x14ac:dyDescent="0.3"/>
  <cols>
    <col min="1" max="1" width="20.5546875" customWidth="1"/>
    <col min="2" max="2" width="10.5546875" customWidth="1"/>
    <col min="3" max="3" width="9.33203125" customWidth="1"/>
    <col min="4" max="4" width="10.21875" customWidth="1"/>
    <col min="5" max="5" width="17" customWidth="1"/>
    <col min="6" max="6" width="15.5546875" customWidth="1"/>
    <col min="7" max="7" width="16.77734375" customWidth="1"/>
    <col min="8" max="8" width="13.5546875" customWidth="1"/>
    <col min="9" max="9" width="17.21875" customWidth="1"/>
    <col min="10" max="10" width="15" customWidth="1"/>
  </cols>
  <sheetData>
    <row r="1" spans="1:10" x14ac:dyDescent="0.3">
      <c r="A1" s="171" t="s">
        <v>63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x14ac:dyDescent="0.3">
      <c r="A2" s="171" t="s">
        <v>115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5.6" customHeight="1" x14ac:dyDescent="0.3">
      <c r="A3" s="171" t="s">
        <v>112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x14ac:dyDescent="0.3">
      <c r="A4" s="173" t="s">
        <v>0</v>
      </c>
      <c r="B4" s="174" t="s">
        <v>1</v>
      </c>
      <c r="C4" s="60" t="s">
        <v>113</v>
      </c>
      <c r="D4" s="60" t="s">
        <v>89</v>
      </c>
      <c r="E4" s="175" t="s">
        <v>25</v>
      </c>
      <c r="F4" s="175"/>
      <c r="G4" s="175"/>
      <c r="H4" s="175"/>
      <c r="I4" s="175"/>
      <c r="J4" s="175"/>
    </row>
    <row r="5" spans="1:10" ht="22.5" customHeight="1" x14ac:dyDescent="0.3">
      <c r="A5" s="173"/>
      <c r="B5" s="174"/>
      <c r="C5" s="173">
        <v>2021</v>
      </c>
      <c r="D5" s="173">
        <v>2022</v>
      </c>
      <c r="E5" s="174">
        <v>2023</v>
      </c>
      <c r="F5" s="174"/>
      <c r="G5" s="174">
        <v>2024</v>
      </c>
      <c r="H5" s="174"/>
      <c r="I5" s="174">
        <v>2025</v>
      </c>
      <c r="J5" s="174"/>
    </row>
    <row r="6" spans="1:10" ht="19.8" customHeight="1" x14ac:dyDescent="0.3">
      <c r="A6" s="173"/>
      <c r="B6" s="174"/>
      <c r="C6" s="173"/>
      <c r="D6" s="173"/>
      <c r="E6" s="61" t="s">
        <v>114</v>
      </c>
      <c r="F6" s="62" t="s">
        <v>29</v>
      </c>
      <c r="G6" s="61" t="s">
        <v>114</v>
      </c>
      <c r="H6" s="62" t="s">
        <v>29</v>
      </c>
      <c r="I6" s="61" t="s">
        <v>114</v>
      </c>
      <c r="J6" s="62" t="s">
        <v>29</v>
      </c>
    </row>
    <row r="7" spans="1:10" ht="35.25" customHeight="1" x14ac:dyDescent="0.3">
      <c r="A7" s="63" t="s">
        <v>64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57" customHeight="1" x14ac:dyDescent="0.3">
      <c r="A8" s="65" t="s">
        <v>65</v>
      </c>
      <c r="B8" s="66" t="s">
        <v>66</v>
      </c>
      <c r="C8" s="64">
        <v>199.5</v>
      </c>
      <c r="D8" s="67">
        <f>C8*D9*D10/100/100</f>
        <v>258.55200000000002</v>
      </c>
      <c r="E8" s="67">
        <f>D8*E9*E10/100/100</f>
        <v>271.75107960000003</v>
      </c>
      <c r="F8" s="67">
        <f>D8*F9*F10/100/100</f>
        <v>275.34753792000004</v>
      </c>
      <c r="G8" s="67">
        <f>E8*G9*G10/100/100</f>
        <v>285.68375745109199</v>
      </c>
      <c r="H8" s="67">
        <f>F8*H9*H10/100/100</f>
        <v>295.81412041359368</v>
      </c>
      <c r="I8" s="67">
        <f>G8*I9*I10/100/100</f>
        <v>300.37932993437613</v>
      </c>
      <c r="J8" s="67">
        <f>H8*J9*J10/100/100</f>
        <v>313.51563737914313</v>
      </c>
    </row>
    <row r="9" spans="1:10" ht="26.4" x14ac:dyDescent="0.3">
      <c r="A9" s="68"/>
      <c r="B9" s="66" t="s">
        <v>8</v>
      </c>
      <c r="C9" s="64">
        <v>136.9</v>
      </c>
      <c r="D9" s="73">
        <v>108</v>
      </c>
      <c r="E9" s="64">
        <v>100.1</v>
      </c>
      <c r="F9" s="64">
        <v>102.4</v>
      </c>
      <c r="G9" s="64">
        <v>100.6</v>
      </c>
      <c r="H9" s="64">
        <v>103.5</v>
      </c>
      <c r="I9" s="64">
        <v>101.1</v>
      </c>
      <c r="J9" s="64">
        <v>102.4</v>
      </c>
    </row>
    <row r="10" spans="1:10" ht="44.4" customHeight="1" x14ac:dyDescent="0.3">
      <c r="A10" s="69" t="s">
        <v>67</v>
      </c>
      <c r="B10" s="69"/>
      <c r="C10" s="69" t="s">
        <v>8</v>
      </c>
      <c r="D10" s="72">
        <v>120</v>
      </c>
      <c r="E10" s="72">
        <v>105</v>
      </c>
      <c r="F10" s="72">
        <v>104</v>
      </c>
      <c r="G10" s="72">
        <v>104.5</v>
      </c>
      <c r="H10" s="72">
        <v>103.8</v>
      </c>
      <c r="I10" s="72">
        <v>104</v>
      </c>
      <c r="J10" s="72">
        <v>103.5</v>
      </c>
    </row>
    <row r="11" spans="1:10" ht="73.2" customHeight="1" x14ac:dyDescent="0.3">
      <c r="A11" s="70" t="s">
        <v>68</v>
      </c>
      <c r="B11" s="66"/>
      <c r="C11" s="66"/>
      <c r="D11" s="66"/>
      <c r="E11" s="66"/>
      <c r="F11" s="66" t="s">
        <v>69</v>
      </c>
      <c r="G11" s="66"/>
      <c r="H11" s="66"/>
      <c r="I11" s="66"/>
      <c r="J11" s="66"/>
    </row>
    <row r="12" spans="1:10" x14ac:dyDescent="0.3">
      <c r="A12" s="168" t="s">
        <v>70</v>
      </c>
      <c r="B12" s="170" t="s">
        <v>71</v>
      </c>
      <c r="C12" s="170">
        <v>3451</v>
      </c>
      <c r="D12" s="170">
        <v>7271</v>
      </c>
      <c r="E12" s="170">
        <v>3754</v>
      </c>
      <c r="F12" s="170">
        <v>4896</v>
      </c>
      <c r="G12" s="170">
        <v>4127</v>
      </c>
      <c r="H12" s="170">
        <v>6165</v>
      </c>
      <c r="I12" s="170">
        <v>5224</v>
      </c>
      <c r="J12" s="170">
        <v>7336</v>
      </c>
    </row>
    <row r="13" spans="1:10" ht="26.25" customHeight="1" x14ac:dyDescent="0.3">
      <c r="A13" s="169"/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x14ac:dyDescent="0.3">
      <c r="A14" s="168" t="s">
        <v>72</v>
      </c>
      <c r="B14" s="170" t="s">
        <v>71</v>
      </c>
      <c r="C14" s="170">
        <v>1650</v>
      </c>
      <c r="D14" s="170">
        <v>1655</v>
      </c>
      <c r="E14" s="170">
        <v>1653</v>
      </c>
      <c r="F14" s="170">
        <v>1728</v>
      </c>
      <c r="G14" s="170">
        <v>1734</v>
      </c>
      <c r="H14" s="170">
        <v>1855</v>
      </c>
      <c r="I14" s="170">
        <v>1821</v>
      </c>
      <c r="J14" s="170">
        <v>1973</v>
      </c>
    </row>
    <row r="15" spans="1:10" ht="4.5" customHeight="1" x14ac:dyDescent="0.3">
      <c r="A15" s="169"/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x14ac:dyDescent="0.3">
      <c r="A16" s="168" t="s">
        <v>73</v>
      </c>
      <c r="B16" s="170" t="s">
        <v>71</v>
      </c>
      <c r="C16" s="170">
        <v>300</v>
      </c>
      <c r="D16" s="170">
        <v>301</v>
      </c>
      <c r="E16" s="170">
        <v>300</v>
      </c>
      <c r="F16" s="170">
        <v>302</v>
      </c>
      <c r="G16" s="170">
        <v>301</v>
      </c>
      <c r="H16" s="170">
        <v>303</v>
      </c>
      <c r="I16" s="170">
        <v>302</v>
      </c>
      <c r="J16" s="170">
        <v>304</v>
      </c>
    </row>
    <row r="17" spans="1:10" ht="4.5" customHeight="1" x14ac:dyDescent="0.3">
      <c r="A17" s="169"/>
      <c r="B17" s="170"/>
      <c r="C17" s="170"/>
      <c r="D17" s="170"/>
      <c r="E17" s="170"/>
      <c r="F17" s="170"/>
      <c r="G17" s="170"/>
      <c r="H17" s="170"/>
      <c r="I17" s="170"/>
      <c r="J17" s="170"/>
    </row>
    <row r="18" spans="1:10" x14ac:dyDescent="0.3">
      <c r="A18" s="168" t="s">
        <v>74</v>
      </c>
      <c r="B18" s="170" t="s">
        <v>71</v>
      </c>
      <c r="C18" s="170">
        <v>199</v>
      </c>
      <c r="D18" s="170">
        <v>200</v>
      </c>
      <c r="E18" s="170">
        <v>199</v>
      </c>
      <c r="F18" s="170">
        <v>201</v>
      </c>
      <c r="G18" s="170">
        <v>200</v>
      </c>
      <c r="H18" s="170">
        <v>202</v>
      </c>
      <c r="I18" s="170">
        <v>201</v>
      </c>
      <c r="J18" s="170">
        <v>203</v>
      </c>
    </row>
    <row r="19" spans="1:10" ht="3.75" customHeight="1" x14ac:dyDescent="0.3">
      <c r="A19" s="169"/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x14ac:dyDescent="0.3">
      <c r="A20" s="168" t="s">
        <v>75</v>
      </c>
      <c r="B20" s="170" t="s">
        <v>71</v>
      </c>
      <c r="C20" s="170">
        <v>56</v>
      </c>
      <c r="D20" s="170">
        <v>58</v>
      </c>
      <c r="E20" s="170">
        <v>57</v>
      </c>
      <c r="F20" s="170">
        <v>60</v>
      </c>
      <c r="G20" s="170">
        <v>59</v>
      </c>
      <c r="H20" s="170">
        <v>62</v>
      </c>
      <c r="I20" s="170">
        <v>61</v>
      </c>
      <c r="J20" s="170">
        <v>65</v>
      </c>
    </row>
    <row r="21" spans="1:10" x14ac:dyDescent="0.3">
      <c r="A21" s="169"/>
      <c r="B21" s="170"/>
      <c r="C21" s="170"/>
      <c r="D21" s="170"/>
      <c r="E21" s="170"/>
      <c r="F21" s="170"/>
      <c r="G21" s="170"/>
      <c r="H21" s="170"/>
      <c r="I21" s="170"/>
      <c r="J21" s="170"/>
    </row>
    <row r="22" spans="1:10" x14ac:dyDescent="0.3">
      <c r="A22" s="168" t="s">
        <v>76</v>
      </c>
      <c r="B22" s="170" t="s">
        <v>71</v>
      </c>
      <c r="C22" s="170">
        <v>1037</v>
      </c>
      <c r="D22" s="170">
        <v>1042</v>
      </c>
      <c r="E22" s="170">
        <v>1041</v>
      </c>
      <c r="F22" s="170">
        <v>1045</v>
      </c>
      <c r="G22" s="170">
        <v>1044</v>
      </c>
      <c r="H22" s="170">
        <v>1049</v>
      </c>
      <c r="I22" s="170">
        <v>1048</v>
      </c>
      <c r="J22" s="170">
        <v>1052</v>
      </c>
    </row>
    <row r="23" spans="1:10" ht="5.25" customHeight="1" x14ac:dyDescent="0.3">
      <c r="A23" s="169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0" x14ac:dyDescent="0.3">
      <c r="A24" s="168" t="s">
        <v>77</v>
      </c>
      <c r="B24" s="170" t="s">
        <v>78</v>
      </c>
      <c r="C24" s="170">
        <v>87</v>
      </c>
      <c r="D24" s="170">
        <v>88</v>
      </c>
      <c r="E24" s="170">
        <v>87</v>
      </c>
      <c r="F24" s="170">
        <v>89</v>
      </c>
      <c r="G24" s="170">
        <v>88</v>
      </c>
      <c r="H24" s="170">
        <v>90</v>
      </c>
      <c r="I24" s="170">
        <v>89</v>
      </c>
      <c r="J24" s="170">
        <v>91</v>
      </c>
    </row>
    <row r="25" spans="1:10" ht="3" customHeight="1" x14ac:dyDescent="0.3">
      <c r="A25" s="169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x14ac:dyDescent="0.3">
      <c r="A26" s="71"/>
    </row>
    <row r="27" spans="1:10" x14ac:dyDescent="0.3">
      <c r="A27" s="71"/>
    </row>
  </sheetData>
  <mergeCells count="81">
    <mergeCell ref="A1:J1"/>
    <mergeCell ref="A2:J2"/>
    <mergeCell ref="A3:J3"/>
    <mergeCell ref="A4:A6"/>
    <mergeCell ref="B4:B6"/>
    <mergeCell ref="E4:J4"/>
    <mergeCell ref="C5:C6"/>
    <mergeCell ref="D5:D6"/>
    <mergeCell ref="E5:F5"/>
    <mergeCell ref="G5:H5"/>
    <mergeCell ref="I5:J5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4:J25"/>
    <mergeCell ref="J22:J23"/>
    <mergeCell ref="F24:F25"/>
    <mergeCell ref="G24:G25"/>
    <mergeCell ref="H24:H25"/>
    <mergeCell ref="I24:I25"/>
    <mergeCell ref="A24:A25"/>
    <mergeCell ref="B24:B25"/>
    <mergeCell ref="C24:C25"/>
    <mergeCell ref="D24:D25"/>
    <mergeCell ref="E24:E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80" zoomScaleNormal="80" workbookViewId="0">
      <selection activeCell="D6" sqref="D6"/>
    </sheetView>
  </sheetViews>
  <sheetFormatPr defaultRowHeight="14.4" x14ac:dyDescent="0.3"/>
  <cols>
    <col min="1" max="1" width="28.5546875" customWidth="1"/>
    <col min="2" max="2" width="21.33203125" customWidth="1"/>
    <col min="3" max="3" width="11.109375" customWidth="1"/>
    <col min="4" max="4" width="11.6640625" customWidth="1"/>
    <col min="5" max="5" width="11.5546875" customWidth="1"/>
    <col min="6" max="6" width="14.5546875" customWidth="1"/>
    <col min="7" max="7" width="11" customWidth="1"/>
    <col min="8" max="8" width="15.109375" customWidth="1"/>
    <col min="9" max="9" width="10.5546875" customWidth="1"/>
    <col min="10" max="10" width="14.88671875" customWidth="1"/>
    <col min="11" max="11" width="11" customWidth="1"/>
  </cols>
  <sheetData>
    <row r="1" spans="1:11" ht="15.6" x14ac:dyDescent="0.3">
      <c r="A1" s="176" t="s">
        <v>116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.6" x14ac:dyDescent="0.3">
      <c r="A2" s="177" t="s">
        <v>79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x14ac:dyDescent="0.3">
      <c r="A3" s="178" t="s">
        <v>0</v>
      </c>
      <c r="B3" s="179" t="s">
        <v>80</v>
      </c>
      <c r="C3" s="48" t="s">
        <v>2</v>
      </c>
      <c r="D3" s="48" t="s">
        <v>2</v>
      </c>
      <c r="E3" s="48" t="s">
        <v>3</v>
      </c>
      <c r="F3" s="48" t="s">
        <v>81</v>
      </c>
      <c r="G3" s="48"/>
      <c r="H3" s="48"/>
      <c r="I3" s="48"/>
      <c r="J3" s="48"/>
      <c r="K3" s="48"/>
    </row>
    <row r="4" spans="1:11" x14ac:dyDescent="0.3">
      <c r="A4" s="178"/>
      <c r="B4" s="180"/>
      <c r="C4" s="182">
        <v>2020</v>
      </c>
      <c r="D4" s="182">
        <v>2021</v>
      </c>
      <c r="E4" s="182">
        <v>2022</v>
      </c>
      <c r="F4" s="184">
        <v>2023</v>
      </c>
      <c r="G4" s="185"/>
      <c r="H4" s="184">
        <v>2024</v>
      </c>
      <c r="I4" s="185"/>
      <c r="J4" s="184">
        <v>2025</v>
      </c>
      <c r="K4" s="186"/>
    </row>
    <row r="5" spans="1:11" x14ac:dyDescent="0.3">
      <c r="A5" s="178"/>
      <c r="B5" s="181"/>
      <c r="C5" s="183"/>
      <c r="D5" s="183"/>
      <c r="E5" s="183"/>
      <c r="F5" s="49" t="s">
        <v>82</v>
      </c>
      <c r="G5" s="50" t="s">
        <v>29</v>
      </c>
      <c r="H5" s="49" t="s">
        <v>82</v>
      </c>
      <c r="I5" s="50" t="s">
        <v>29</v>
      </c>
      <c r="J5" s="49" t="s">
        <v>82</v>
      </c>
      <c r="K5" s="50" t="s">
        <v>29</v>
      </c>
    </row>
    <row r="6" spans="1:11" ht="28.5" customHeight="1" x14ac:dyDescent="0.3">
      <c r="A6" s="51" t="s">
        <v>83</v>
      </c>
      <c r="B6" s="52" t="s">
        <v>84</v>
      </c>
      <c r="C6" s="53">
        <v>20343.599999999999</v>
      </c>
      <c r="D6" s="54">
        <v>20937.3</v>
      </c>
      <c r="E6" s="54">
        <f>E7*E8*D6/100/100</f>
        <v>22776.223058999996</v>
      </c>
      <c r="F6" s="54">
        <f>F7*F8*E6/100/100</f>
        <v>24782.512219598124</v>
      </c>
      <c r="G6" s="54">
        <f>G7*G8*E6/100/100</f>
        <v>25626.485165049373</v>
      </c>
      <c r="H6" s="54">
        <f>H7*H8*F6/100/100</f>
        <v>26752.350203372884</v>
      </c>
      <c r="I6" s="54">
        <f>I7*I8*G6/100/100</f>
        <v>28145.568656773728</v>
      </c>
      <c r="J6" s="54">
        <f>J7*J8*H6/100/100</f>
        <v>28295.425763103434</v>
      </c>
      <c r="K6" s="54">
        <f>K7*K8*I6/100/100</f>
        <v>30383.479111811117</v>
      </c>
    </row>
    <row r="7" spans="1:11" ht="31.5" customHeight="1" x14ac:dyDescent="0.3">
      <c r="A7" s="55" t="s">
        <v>85</v>
      </c>
      <c r="B7" s="56" t="s">
        <v>86</v>
      </c>
      <c r="C7" s="53">
        <v>101.3</v>
      </c>
      <c r="D7" s="53">
        <v>94.4</v>
      </c>
      <c r="E7" s="53">
        <v>91.8</v>
      </c>
      <c r="F7" s="53">
        <v>100.1</v>
      </c>
      <c r="G7" s="53">
        <v>102.1</v>
      </c>
      <c r="H7" s="53">
        <v>103.3</v>
      </c>
      <c r="I7" s="53">
        <v>104.6</v>
      </c>
      <c r="J7" s="53">
        <v>101.7</v>
      </c>
      <c r="K7" s="53">
        <v>103.6</v>
      </c>
    </row>
    <row r="8" spans="1:11" ht="29.4" customHeight="1" x14ac:dyDescent="0.3">
      <c r="A8" s="55" t="s">
        <v>87</v>
      </c>
      <c r="B8" s="56" t="s">
        <v>86</v>
      </c>
      <c r="C8" s="53">
        <v>103.8</v>
      </c>
      <c r="D8" s="53">
        <v>108.9</v>
      </c>
      <c r="E8" s="53">
        <v>118.5</v>
      </c>
      <c r="F8" s="53">
        <v>108.7</v>
      </c>
      <c r="G8" s="53">
        <v>110.2</v>
      </c>
      <c r="H8" s="53">
        <v>104.5</v>
      </c>
      <c r="I8" s="53">
        <v>105</v>
      </c>
      <c r="J8" s="53">
        <v>104</v>
      </c>
      <c r="K8" s="53">
        <v>104.2</v>
      </c>
    </row>
  </sheetData>
  <mergeCells count="10">
    <mergeCell ref="A1:K1"/>
    <mergeCell ref="A2:K2"/>
    <mergeCell ref="A3:A5"/>
    <mergeCell ref="B3:B5"/>
    <mergeCell ref="C4:C5"/>
    <mergeCell ref="D4:D5"/>
    <mergeCell ref="E4:E5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11" sqref="J11"/>
    </sheetView>
  </sheetViews>
  <sheetFormatPr defaultRowHeight="14.4" x14ac:dyDescent="0.3"/>
  <cols>
    <col min="1" max="1" width="24.44140625" customWidth="1"/>
    <col min="2" max="2" width="11.44140625" customWidth="1"/>
  </cols>
  <sheetData>
    <row r="1" spans="1:11" x14ac:dyDescent="0.3">
      <c r="A1" s="171" t="s">
        <v>117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x14ac:dyDescent="0.3">
      <c r="A2" s="190" t="s">
        <v>119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6.2" thickBot="1" x14ac:dyDescent="0.35">
      <c r="A3" s="57"/>
    </row>
    <row r="4" spans="1:11" ht="15" thickBot="1" x14ac:dyDescent="0.35">
      <c r="A4" s="191" t="s">
        <v>0</v>
      </c>
      <c r="B4" s="191" t="s">
        <v>1</v>
      </c>
      <c r="C4" s="187" t="s">
        <v>88</v>
      </c>
      <c r="D4" s="188"/>
      <c r="E4" s="44" t="s">
        <v>89</v>
      </c>
      <c r="F4" s="187" t="s">
        <v>25</v>
      </c>
      <c r="G4" s="189"/>
      <c r="H4" s="189"/>
      <c r="I4" s="189"/>
      <c r="J4" s="189"/>
      <c r="K4" s="188"/>
    </row>
    <row r="5" spans="1:11" ht="15" thickBot="1" x14ac:dyDescent="0.35">
      <c r="A5" s="192"/>
      <c r="B5" s="192"/>
      <c r="C5" s="191">
        <v>2020</v>
      </c>
      <c r="D5" s="191">
        <v>2021</v>
      </c>
      <c r="E5" s="45">
        <v>2022</v>
      </c>
      <c r="F5" s="187">
        <v>2023</v>
      </c>
      <c r="G5" s="188"/>
      <c r="H5" s="187">
        <v>2024</v>
      </c>
      <c r="I5" s="188"/>
      <c r="J5" s="187">
        <v>2025</v>
      </c>
      <c r="K5" s="188"/>
    </row>
    <row r="6" spans="1:11" ht="27" thickBot="1" x14ac:dyDescent="0.35">
      <c r="A6" s="193"/>
      <c r="B6" s="193"/>
      <c r="C6" s="193"/>
      <c r="D6" s="193"/>
      <c r="E6" s="46"/>
      <c r="F6" s="47" t="s">
        <v>90</v>
      </c>
      <c r="G6" s="47" t="s">
        <v>91</v>
      </c>
      <c r="H6" s="47" t="s">
        <v>90</v>
      </c>
      <c r="I6" s="47" t="s">
        <v>91</v>
      </c>
      <c r="J6" s="47" t="s">
        <v>90</v>
      </c>
      <c r="K6" s="47" t="s">
        <v>91</v>
      </c>
    </row>
    <row r="7" spans="1:11" ht="15" thickBot="1" x14ac:dyDescent="0.35">
      <c r="A7" s="187" t="s">
        <v>92</v>
      </c>
      <c r="B7" s="189"/>
      <c r="C7" s="189"/>
      <c r="D7" s="189"/>
      <c r="E7" s="189"/>
      <c r="F7" s="189"/>
      <c r="G7" s="189"/>
      <c r="H7" s="189"/>
      <c r="I7" s="189"/>
      <c r="J7" s="189"/>
      <c r="K7" s="188"/>
    </row>
    <row r="8" spans="1:11" ht="27.75" customHeight="1" thickBot="1" x14ac:dyDescent="0.35">
      <c r="A8" s="58" t="s">
        <v>93</v>
      </c>
      <c r="B8" s="47" t="s">
        <v>7</v>
      </c>
      <c r="C8" s="47">
        <v>137</v>
      </c>
      <c r="D8" s="47">
        <v>128</v>
      </c>
      <c r="E8" s="47">
        <v>121</v>
      </c>
      <c r="F8" s="47">
        <v>123</v>
      </c>
      <c r="G8" s="47">
        <v>125</v>
      </c>
      <c r="H8" s="47">
        <v>126</v>
      </c>
      <c r="I8" s="47">
        <v>130</v>
      </c>
      <c r="J8" s="47">
        <v>131</v>
      </c>
      <c r="K8" s="47">
        <v>138</v>
      </c>
    </row>
    <row r="9" spans="1:11" ht="30" customHeight="1" thickBot="1" x14ac:dyDescent="0.35">
      <c r="A9" s="58" t="s">
        <v>94</v>
      </c>
      <c r="B9" s="47" t="s">
        <v>7</v>
      </c>
      <c r="C9" s="47">
        <v>276</v>
      </c>
      <c r="D9" s="47">
        <v>283</v>
      </c>
      <c r="E9" s="47">
        <v>289</v>
      </c>
      <c r="F9" s="47">
        <v>291</v>
      </c>
      <c r="G9" s="47">
        <v>293</v>
      </c>
      <c r="H9" s="47">
        <v>295</v>
      </c>
      <c r="I9" s="47">
        <v>296</v>
      </c>
      <c r="J9" s="47">
        <v>299</v>
      </c>
      <c r="K9" s="47">
        <v>300</v>
      </c>
    </row>
    <row r="10" spans="1:11" ht="57" customHeight="1" thickBot="1" x14ac:dyDescent="0.35">
      <c r="A10" s="58" t="s">
        <v>95</v>
      </c>
      <c r="B10" s="47" t="s">
        <v>7</v>
      </c>
      <c r="C10" s="47">
        <v>119</v>
      </c>
      <c r="D10" s="47">
        <v>111</v>
      </c>
      <c r="E10" s="47">
        <v>109</v>
      </c>
      <c r="F10" s="47">
        <v>111</v>
      </c>
      <c r="G10" s="47">
        <v>113</v>
      </c>
      <c r="H10" s="47">
        <v>113</v>
      </c>
      <c r="I10" s="47">
        <v>116</v>
      </c>
      <c r="J10" s="47">
        <v>115</v>
      </c>
      <c r="K10" s="47">
        <v>119</v>
      </c>
    </row>
    <row r="11" spans="1:11" ht="102" customHeight="1" thickBot="1" x14ac:dyDescent="0.35">
      <c r="A11" s="74" t="s">
        <v>118</v>
      </c>
      <c r="B11" s="47" t="s">
        <v>7</v>
      </c>
      <c r="C11" s="77">
        <v>0.84</v>
      </c>
      <c r="D11" s="77">
        <v>0.78</v>
      </c>
      <c r="E11" s="77">
        <v>0.74</v>
      </c>
      <c r="F11" s="77">
        <v>0.78</v>
      </c>
      <c r="G11" s="77">
        <v>0.81</v>
      </c>
      <c r="H11" s="77">
        <v>0.81</v>
      </c>
      <c r="I11" s="77">
        <v>0.89</v>
      </c>
      <c r="J11" s="77">
        <v>0.9</v>
      </c>
      <c r="K11" s="77">
        <v>1</v>
      </c>
    </row>
    <row r="12" spans="1:11" ht="15" thickBot="1" x14ac:dyDescent="0.35">
      <c r="A12" s="187" t="s">
        <v>96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8"/>
    </row>
    <row r="13" spans="1:11" ht="15" thickBot="1" x14ac:dyDescent="0.35">
      <c r="A13" s="58" t="s">
        <v>97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41.25" customHeight="1" thickBot="1" x14ac:dyDescent="0.35">
      <c r="A14" s="58" t="s">
        <v>98</v>
      </c>
      <c r="B14" s="47" t="s">
        <v>99</v>
      </c>
      <c r="C14" s="47">
        <v>8.8000000000000007</v>
      </c>
      <c r="D14" s="76">
        <v>9</v>
      </c>
      <c r="E14" s="76">
        <v>9.1999999999999993</v>
      </c>
      <c r="F14" s="76">
        <v>9.1999999999999993</v>
      </c>
      <c r="G14" s="76">
        <v>9.1999999999999993</v>
      </c>
      <c r="H14" s="76">
        <v>9.1999999999999993</v>
      </c>
      <c r="I14" s="76">
        <v>9.1999999999999993</v>
      </c>
      <c r="J14" s="76">
        <v>9.1999999999999993</v>
      </c>
      <c r="K14" s="76">
        <v>9.1999999999999993</v>
      </c>
    </row>
    <row r="15" spans="1:11" ht="48" customHeight="1" thickBot="1" x14ac:dyDescent="0.35">
      <c r="A15" s="58" t="s">
        <v>100</v>
      </c>
      <c r="B15" s="47" t="s">
        <v>99</v>
      </c>
      <c r="C15" s="47">
        <v>8.8000000000000007</v>
      </c>
      <c r="D15" s="76">
        <v>9</v>
      </c>
      <c r="E15" s="76">
        <v>9.1999999999999993</v>
      </c>
      <c r="F15" s="76">
        <v>9.1999999999999993</v>
      </c>
      <c r="G15" s="76">
        <v>9.1999999999999993</v>
      </c>
      <c r="H15" s="76">
        <v>9.1999999999999993</v>
      </c>
      <c r="I15" s="76">
        <v>9.1999999999999993</v>
      </c>
      <c r="J15" s="76">
        <v>9.1999999999999993</v>
      </c>
      <c r="K15" s="76">
        <v>9.1999999999999993</v>
      </c>
    </row>
    <row r="16" spans="1:11" ht="90" customHeight="1" thickBot="1" x14ac:dyDescent="0.35">
      <c r="A16" s="58" t="s">
        <v>101</v>
      </c>
      <c r="B16" s="47" t="s">
        <v>102</v>
      </c>
      <c r="C16" s="47">
        <v>3058</v>
      </c>
      <c r="D16" s="47">
        <v>6051</v>
      </c>
      <c r="E16" s="47">
        <v>6815</v>
      </c>
      <c r="F16" s="47">
        <v>7251</v>
      </c>
      <c r="G16" s="47">
        <v>7574</v>
      </c>
      <c r="H16" s="47">
        <v>8027</v>
      </c>
      <c r="I16" s="47">
        <v>8329</v>
      </c>
      <c r="J16" s="47">
        <v>8878</v>
      </c>
      <c r="K16" s="47">
        <v>9060</v>
      </c>
    </row>
    <row r="19" spans="1:1" x14ac:dyDescent="0.3">
      <c r="A19" s="75"/>
    </row>
  </sheetData>
  <mergeCells count="13">
    <mergeCell ref="J5:K5"/>
    <mergeCell ref="A7:K7"/>
    <mergeCell ref="A12:K12"/>
    <mergeCell ref="A1:K1"/>
    <mergeCell ref="A2:K2"/>
    <mergeCell ref="A4:A6"/>
    <mergeCell ref="B4:B6"/>
    <mergeCell ref="C4:D4"/>
    <mergeCell ref="F4:K4"/>
    <mergeCell ref="C5:C6"/>
    <mergeCell ref="D5:D6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11" sqref="C11"/>
    </sheetView>
  </sheetViews>
  <sheetFormatPr defaultRowHeight="13.2" x14ac:dyDescent="0.25"/>
  <cols>
    <col min="1" max="1" width="48.5546875" style="1" customWidth="1"/>
    <col min="2" max="2" width="11.33203125" style="1" customWidth="1"/>
    <col min="3" max="5" width="10.6640625" style="1" customWidth="1"/>
    <col min="6" max="6" width="12.109375" style="1" customWidth="1"/>
    <col min="7" max="7" width="11.88671875" style="1" customWidth="1"/>
    <col min="8" max="8" width="13.44140625" style="1" customWidth="1"/>
    <col min="9" max="256" width="8.88671875" style="1"/>
    <col min="257" max="257" width="48.5546875" style="1" customWidth="1"/>
    <col min="258" max="258" width="11.33203125" style="1" customWidth="1"/>
    <col min="259" max="261" width="10.6640625" style="1" customWidth="1"/>
    <col min="262" max="262" width="12.109375" style="1" customWidth="1"/>
    <col min="263" max="263" width="11.88671875" style="1" customWidth="1"/>
    <col min="264" max="264" width="13.44140625" style="1" customWidth="1"/>
    <col min="265" max="512" width="8.88671875" style="1"/>
    <col min="513" max="513" width="48.5546875" style="1" customWidth="1"/>
    <col min="514" max="514" width="11.33203125" style="1" customWidth="1"/>
    <col min="515" max="517" width="10.6640625" style="1" customWidth="1"/>
    <col min="518" max="518" width="12.109375" style="1" customWidth="1"/>
    <col min="519" max="519" width="11.88671875" style="1" customWidth="1"/>
    <col min="520" max="520" width="13.44140625" style="1" customWidth="1"/>
    <col min="521" max="768" width="8.88671875" style="1"/>
    <col min="769" max="769" width="48.5546875" style="1" customWidth="1"/>
    <col min="770" max="770" width="11.33203125" style="1" customWidth="1"/>
    <col min="771" max="773" width="10.6640625" style="1" customWidth="1"/>
    <col min="774" max="774" width="12.109375" style="1" customWidth="1"/>
    <col min="775" max="775" width="11.88671875" style="1" customWidth="1"/>
    <col min="776" max="776" width="13.44140625" style="1" customWidth="1"/>
    <col min="777" max="1024" width="8.88671875" style="1"/>
    <col min="1025" max="1025" width="48.5546875" style="1" customWidth="1"/>
    <col min="1026" max="1026" width="11.33203125" style="1" customWidth="1"/>
    <col min="1027" max="1029" width="10.6640625" style="1" customWidth="1"/>
    <col min="1030" max="1030" width="12.109375" style="1" customWidth="1"/>
    <col min="1031" max="1031" width="11.88671875" style="1" customWidth="1"/>
    <col min="1032" max="1032" width="13.44140625" style="1" customWidth="1"/>
    <col min="1033" max="1280" width="8.88671875" style="1"/>
    <col min="1281" max="1281" width="48.5546875" style="1" customWidth="1"/>
    <col min="1282" max="1282" width="11.33203125" style="1" customWidth="1"/>
    <col min="1283" max="1285" width="10.6640625" style="1" customWidth="1"/>
    <col min="1286" max="1286" width="12.109375" style="1" customWidth="1"/>
    <col min="1287" max="1287" width="11.88671875" style="1" customWidth="1"/>
    <col min="1288" max="1288" width="13.44140625" style="1" customWidth="1"/>
    <col min="1289" max="1536" width="8.88671875" style="1"/>
    <col min="1537" max="1537" width="48.5546875" style="1" customWidth="1"/>
    <col min="1538" max="1538" width="11.33203125" style="1" customWidth="1"/>
    <col min="1539" max="1541" width="10.6640625" style="1" customWidth="1"/>
    <col min="1542" max="1542" width="12.109375" style="1" customWidth="1"/>
    <col min="1543" max="1543" width="11.88671875" style="1" customWidth="1"/>
    <col min="1544" max="1544" width="13.44140625" style="1" customWidth="1"/>
    <col min="1545" max="1792" width="8.88671875" style="1"/>
    <col min="1793" max="1793" width="48.5546875" style="1" customWidth="1"/>
    <col min="1794" max="1794" width="11.33203125" style="1" customWidth="1"/>
    <col min="1795" max="1797" width="10.6640625" style="1" customWidth="1"/>
    <col min="1798" max="1798" width="12.109375" style="1" customWidth="1"/>
    <col min="1799" max="1799" width="11.88671875" style="1" customWidth="1"/>
    <col min="1800" max="1800" width="13.44140625" style="1" customWidth="1"/>
    <col min="1801" max="2048" width="8.88671875" style="1"/>
    <col min="2049" max="2049" width="48.5546875" style="1" customWidth="1"/>
    <col min="2050" max="2050" width="11.33203125" style="1" customWidth="1"/>
    <col min="2051" max="2053" width="10.6640625" style="1" customWidth="1"/>
    <col min="2054" max="2054" width="12.109375" style="1" customWidth="1"/>
    <col min="2055" max="2055" width="11.88671875" style="1" customWidth="1"/>
    <col min="2056" max="2056" width="13.44140625" style="1" customWidth="1"/>
    <col min="2057" max="2304" width="8.88671875" style="1"/>
    <col min="2305" max="2305" width="48.5546875" style="1" customWidth="1"/>
    <col min="2306" max="2306" width="11.33203125" style="1" customWidth="1"/>
    <col min="2307" max="2309" width="10.6640625" style="1" customWidth="1"/>
    <col min="2310" max="2310" width="12.109375" style="1" customWidth="1"/>
    <col min="2311" max="2311" width="11.88671875" style="1" customWidth="1"/>
    <col min="2312" max="2312" width="13.44140625" style="1" customWidth="1"/>
    <col min="2313" max="2560" width="8.88671875" style="1"/>
    <col min="2561" max="2561" width="48.5546875" style="1" customWidth="1"/>
    <col min="2562" max="2562" width="11.33203125" style="1" customWidth="1"/>
    <col min="2563" max="2565" width="10.6640625" style="1" customWidth="1"/>
    <col min="2566" max="2566" width="12.109375" style="1" customWidth="1"/>
    <col min="2567" max="2567" width="11.88671875" style="1" customWidth="1"/>
    <col min="2568" max="2568" width="13.44140625" style="1" customWidth="1"/>
    <col min="2569" max="2816" width="8.88671875" style="1"/>
    <col min="2817" max="2817" width="48.5546875" style="1" customWidth="1"/>
    <col min="2818" max="2818" width="11.33203125" style="1" customWidth="1"/>
    <col min="2819" max="2821" width="10.6640625" style="1" customWidth="1"/>
    <col min="2822" max="2822" width="12.109375" style="1" customWidth="1"/>
    <col min="2823" max="2823" width="11.88671875" style="1" customWidth="1"/>
    <col min="2824" max="2824" width="13.44140625" style="1" customWidth="1"/>
    <col min="2825" max="3072" width="8.88671875" style="1"/>
    <col min="3073" max="3073" width="48.5546875" style="1" customWidth="1"/>
    <col min="3074" max="3074" width="11.33203125" style="1" customWidth="1"/>
    <col min="3075" max="3077" width="10.6640625" style="1" customWidth="1"/>
    <col min="3078" max="3078" width="12.109375" style="1" customWidth="1"/>
    <col min="3079" max="3079" width="11.88671875" style="1" customWidth="1"/>
    <col min="3080" max="3080" width="13.44140625" style="1" customWidth="1"/>
    <col min="3081" max="3328" width="8.88671875" style="1"/>
    <col min="3329" max="3329" width="48.5546875" style="1" customWidth="1"/>
    <col min="3330" max="3330" width="11.33203125" style="1" customWidth="1"/>
    <col min="3331" max="3333" width="10.6640625" style="1" customWidth="1"/>
    <col min="3334" max="3334" width="12.109375" style="1" customWidth="1"/>
    <col min="3335" max="3335" width="11.88671875" style="1" customWidth="1"/>
    <col min="3336" max="3336" width="13.44140625" style="1" customWidth="1"/>
    <col min="3337" max="3584" width="8.88671875" style="1"/>
    <col min="3585" max="3585" width="48.5546875" style="1" customWidth="1"/>
    <col min="3586" max="3586" width="11.33203125" style="1" customWidth="1"/>
    <col min="3587" max="3589" width="10.6640625" style="1" customWidth="1"/>
    <col min="3590" max="3590" width="12.109375" style="1" customWidth="1"/>
    <col min="3591" max="3591" width="11.88671875" style="1" customWidth="1"/>
    <col min="3592" max="3592" width="13.44140625" style="1" customWidth="1"/>
    <col min="3593" max="3840" width="8.88671875" style="1"/>
    <col min="3841" max="3841" width="48.5546875" style="1" customWidth="1"/>
    <col min="3842" max="3842" width="11.33203125" style="1" customWidth="1"/>
    <col min="3843" max="3845" width="10.6640625" style="1" customWidth="1"/>
    <col min="3846" max="3846" width="12.109375" style="1" customWidth="1"/>
    <col min="3847" max="3847" width="11.88671875" style="1" customWidth="1"/>
    <col min="3848" max="3848" width="13.44140625" style="1" customWidth="1"/>
    <col min="3849" max="4096" width="8.88671875" style="1"/>
    <col min="4097" max="4097" width="48.5546875" style="1" customWidth="1"/>
    <col min="4098" max="4098" width="11.33203125" style="1" customWidth="1"/>
    <col min="4099" max="4101" width="10.6640625" style="1" customWidth="1"/>
    <col min="4102" max="4102" width="12.109375" style="1" customWidth="1"/>
    <col min="4103" max="4103" width="11.88671875" style="1" customWidth="1"/>
    <col min="4104" max="4104" width="13.44140625" style="1" customWidth="1"/>
    <col min="4105" max="4352" width="8.88671875" style="1"/>
    <col min="4353" max="4353" width="48.5546875" style="1" customWidth="1"/>
    <col min="4354" max="4354" width="11.33203125" style="1" customWidth="1"/>
    <col min="4355" max="4357" width="10.6640625" style="1" customWidth="1"/>
    <col min="4358" max="4358" width="12.109375" style="1" customWidth="1"/>
    <col min="4359" max="4359" width="11.88671875" style="1" customWidth="1"/>
    <col min="4360" max="4360" width="13.44140625" style="1" customWidth="1"/>
    <col min="4361" max="4608" width="8.88671875" style="1"/>
    <col min="4609" max="4609" width="48.5546875" style="1" customWidth="1"/>
    <col min="4610" max="4610" width="11.33203125" style="1" customWidth="1"/>
    <col min="4611" max="4613" width="10.6640625" style="1" customWidth="1"/>
    <col min="4614" max="4614" width="12.109375" style="1" customWidth="1"/>
    <col min="4615" max="4615" width="11.88671875" style="1" customWidth="1"/>
    <col min="4616" max="4616" width="13.44140625" style="1" customWidth="1"/>
    <col min="4617" max="4864" width="8.88671875" style="1"/>
    <col min="4865" max="4865" width="48.5546875" style="1" customWidth="1"/>
    <col min="4866" max="4866" width="11.33203125" style="1" customWidth="1"/>
    <col min="4867" max="4869" width="10.6640625" style="1" customWidth="1"/>
    <col min="4870" max="4870" width="12.109375" style="1" customWidth="1"/>
    <col min="4871" max="4871" width="11.88671875" style="1" customWidth="1"/>
    <col min="4872" max="4872" width="13.44140625" style="1" customWidth="1"/>
    <col min="4873" max="5120" width="8.88671875" style="1"/>
    <col min="5121" max="5121" width="48.5546875" style="1" customWidth="1"/>
    <col min="5122" max="5122" width="11.33203125" style="1" customWidth="1"/>
    <col min="5123" max="5125" width="10.6640625" style="1" customWidth="1"/>
    <col min="5126" max="5126" width="12.109375" style="1" customWidth="1"/>
    <col min="5127" max="5127" width="11.88671875" style="1" customWidth="1"/>
    <col min="5128" max="5128" width="13.44140625" style="1" customWidth="1"/>
    <col min="5129" max="5376" width="8.88671875" style="1"/>
    <col min="5377" max="5377" width="48.5546875" style="1" customWidth="1"/>
    <col min="5378" max="5378" width="11.33203125" style="1" customWidth="1"/>
    <col min="5379" max="5381" width="10.6640625" style="1" customWidth="1"/>
    <col min="5382" max="5382" width="12.109375" style="1" customWidth="1"/>
    <col min="5383" max="5383" width="11.88671875" style="1" customWidth="1"/>
    <col min="5384" max="5384" width="13.44140625" style="1" customWidth="1"/>
    <col min="5385" max="5632" width="8.88671875" style="1"/>
    <col min="5633" max="5633" width="48.5546875" style="1" customWidth="1"/>
    <col min="5634" max="5634" width="11.33203125" style="1" customWidth="1"/>
    <col min="5635" max="5637" width="10.6640625" style="1" customWidth="1"/>
    <col min="5638" max="5638" width="12.109375" style="1" customWidth="1"/>
    <col min="5639" max="5639" width="11.88671875" style="1" customWidth="1"/>
    <col min="5640" max="5640" width="13.44140625" style="1" customWidth="1"/>
    <col min="5641" max="5888" width="8.88671875" style="1"/>
    <col min="5889" max="5889" width="48.5546875" style="1" customWidth="1"/>
    <col min="5890" max="5890" width="11.33203125" style="1" customWidth="1"/>
    <col min="5891" max="5893" width="10.6640625" style="1" customWidth="1"/>
    <col min="5894" max="5894" width="12.109375" style="1" customWidth="1"/>
    <col min="5895" max="5895" width="11.88671875" style="1" customWidth="1"/>
    <col min="5896" max="5896" width="13.44140625" style="1" customWidth="1"/>
    <col min="5897" max="6144" width="8.88671875" style="1"/>
    <col min="6145" max="6145" width="48.5546875" style="1" customWidth="1"/>
    <col min="6146" max="6146" width="11.33203125" style="1" customWidth="1"/>
    <col min="6147" max="6149" width="10.6640625" style="1" customWidth="1"/>
    <col min="6150" max="6150" width="12.109375" style="1" customWidth="1"/>
    <col min="6151" max="6151" width="11.88671875" style="1" customWidth="1"/>
    <col min="6152" max="6152" width="13.44140625" style="1" customWidth="1"/>
    <col min="6153" max="6400" width="8.88671875" style="1"/>
    <col min="6401" max="6401" width="48.5546875" style="1" customWidth="1"/>
    <col min="6402" max="6402" width="11.33203125" style="1" customWidth="1"/>
    <col min="6403" max="6405" width="10.6640625" style="1" customWidth="1"/>
    <col min="6406" max="6406" width="12.109375" style="1" customWidth="1"/>
    <col min="6407" max="6407" width="11.88671875" style="1" customWidth="1"/>
    <col min="6408" max="6408" width="13.44140625" style="1" customWidth="1"/>
    <col min="6409" max="6656" width="8.88671875" style="1"/>
    <col min="6657" max="6657" width="48.5546875" style="1" customWidth="1"/>
    <col min="6658" max="6658" width="11.33203125" style="1" customWidth="1"/>
    <col min="6659" max="6661" width="10.6640625" style="1" customWidth="1"/>
    <col min="6662" max="6662" width="12.109375" style="1" customWidth="1"/>
    <col min="6663" max="6663" width="11.88671875" style="1" customWidth="1"/>
    <col min="6664" max="6664" width="13.44140625" style="1" customWidth="1"/>
    <col min="6665" max="6912" width="8.88671875" style="1"/>
    <col min="6913" max="6913" width="48.5546875" style="1" customWidth="1"/>
    <col min="6914" max="6914" width="11.33203125" style="1" customWidth="1"/>
    <col min="6915" max="6917" width="10.6640625" style="1" customWidth="1"/>
    <col min="6918" max="6918" width="12.109375" style="1" customWidth="1"/>
    <col min="6919" max="6919" width="11.88671875" style="1" customWidth="1"/>
    <col min="6920" max="6920" width="13.44140625" style="1" customWidth="1"/>
    <col min="6921" max="7168" width="8.88671875" style="1"/>
    <col min="7169" max="7169" width="48.5546875" style="1" customWidth="1"/>
    <col min="7170" max="7170" width="11.33203125" style="1" customWidth="1"/>
    <col min="7171" max="7173" width="10.6640625" style="1" customWidth="1"/>
    <col min="7174" max="7174" width="12.109375" style="1" customWidth="1"/>
    <col min="7175" max="7175" width="11.88671875" style="1" customWidth="1"/>
    <col min="7176" max="7176" width="13.44140625" style="1" customWidth="1"/>
    <col min="7177" max="7424" width="8.88671875" style="1"/>
    <col min="7425" max="7425" width="48.5546875" style="1" customWidth="1"/>
    <col min="7426" max="7426" width="11.33203125" style="1" customWidth="1"/>
    <col min="7427" max="7429" width="10.6640625" style="1" customWidth="1"/>
    <col min="7430" max="7430" width="12.109375" style="1" customWidth="1"/>
    <col min="7431" max="7431" width="11.88671875" style="1" customWidth="1"/>
    <col min="7432" max="7432" width="13.44140625" style="1" customWidth="1"/>
    <col min="7433" max="7680" width="8.88671875" style="1"/>
    <col min="7681" max="7681" width="48.5546875" style="1" customWidth="1"/>
    <col min="7682" max="7682" width="11.33203125" style="1" customWidth="1"/>
    <col min="7683" max="7685" width="10.6640625" style="1" customWidth="1"/>
    <col min="7686" max="7686" width="12.109375" style="1" customWidth="1"/>
    <col min="7687" max="7687" width="11.88671875" style="1" customWidth="1"/>
    <col min="7688" max="7688" width="13.44140625" style="1" customWidth="1"/>
    <col min="7689" max="7936" width="8.88671875" style="1"/>
    <col min="7937" max="7937" width="48.5546875" style="1" customWidth="1"/>
    <col min="7938" max="7938" width="11.33203125" style="1" customWidth="1"/>
    <col min="7939" max="7941" width="10.6640625" style="1" customWidth="1"/>
    <col min="7942" max="7942" width="12.109375" style="1" customWidth="1"/>
    <col min="7943" max="7943" width="11.88671875" style="1" customWidth="1"/>
    <col min="7944" max="7944" width="13.44140625" style="1" customWidth="1"/>
    <col min="7945" max="8192" width="8.88671875" style="1"/>
    <col min="8193" max="8193" width="48.5546875" style="1" customWidth="1"/>
    <col min="8194" max="8194" width="11.33203125" style="1" customWidth="1"/>
    <col min="8195" max="8197" width="10.6640625" style="1" customWidth="1"/>
    <col min="8198" max="8198" width="12.109375" style="1" customWidth="1"/>
    <col min="8199" max="8199" width="11.88671875" style="1" customWidth="1"/>
    <col min="8200" max="8200" width="13.44140625" style="1" customWidth="1"/>
    <col min="8201" max="8448" width="8.88671875" style="1"/>
    <col min="8449" max="8449" width="48.5546875" style="1" customWidth="1"/>
    <col min="8450" max="8450" width="11.33203125" style="1" customWidth="1"/>
    <col min="8451" max="8453" width="10.6640625" style="1" customWidth="1"/>
    <col min="8454" max="8454" width="12.109375" style="1" customWidth="1"/>
    <col min="8455" max="8455" width="11.88671875" style="1" customWidth="1"/>
    <col min="8456" max="8456" width="13.44140625" style="1" customWidth="1"/>
    <col min="8457" max="8704" width="8.88671875" style="1"/>
    <col min="8705" max="8705" width="48.5546875" style="1" customWidth="1"/>
    <col min="8706" max="8706" width="11.33203125" style="1" customWidth="1"/>
    <col min="8707" max="8709" width="10.6640625" style="1" customWidth="1"/>
    <col min="8710" max="8710" width="12.109375" style="1" customWidth="1"/>
    <col min="8711" max="8711" width="11.88671875" style="1" customWidth="1"/>
    <col min="8712" max="8712" width="13.44140625" style="1" customWidth="1"/>
    <col min="8713" max="8960" width="8.88671875" style="1"/>
    <col min="8961" max="8961" width="48.5546875" style="1" customWidth="1"/>
    <col min="8962" max="8962" width="11.33203125" style="1" customWidth="1"/>
    <col min="8963" max="8965" width="10.6640625" style="1" customWidth="1"/>
    <col min="8966" max="8966" width="12.109375" style="1" customWidth="1"/>
    <col min="8967" max="8967" width="11.88671875" style="1" customWidth="1"/>
    <col min="8968" max="8968" width="13.44140625" style="1" customWidth="1"/>
    <col min="8969" max="9216" width="8.88671875" style="1"/>
    <col min="9217" max="9217" width="48.5546875" style="1" customWidth="1"/>
    <col min="9218" max="9218" width="11.33203125" style="1" customWidth="1"/>
    <col min="9219" max="9221" width="10.6640625" style="1" customWidth="1"/>
    <col min="9222" max="9222" width="12.109375" style="1" customWidth="1"/>
    <col min="9223" max="9223" width="11.88671875" style="1" customWidth="1"/>
    <col min="9224" max="9224" width="13.44140625" style="1" customWidth="1"/>
    <col min="9225" max="9472" width="8.88671875" style="1"/>
    <col min="9473" max="9473" width="48.5546875" style="1" customWidth="1"/>
    <col min="9474" max="9474" width="11.33203125" style="1" customWidth="1"/>
    <col min="9475" max="9477" width="10.6640625" style="1" customWidth="1"/>
    <col min="9478" max="9478" width="12.109375" style="1" customWidth="1"/>
    <col min="9479" max="9479" width="11.88671875" style="1" customWidth="1"/>
    <col min="9480" max="9480" width="13.44140625" style="1" customWidth="1"/>
    <col min="9481" max="9728" width="8.88671875" style="1"/>
    <col min="9729" max="9729" width="48.5546875" style="1" customWidth="1"/>
    <col min="9730" max="9730" width="11.33203125" style="1" customWidth="1"/>
    <col min="9731" max="9733" width="10.6640625" style="1" customWidth="1"/>
    <col min="9734" max="9734" width="12.109375" style="1" customWidth="1"/>
    <col min="9735" max="9735" width="11.88671875" style="1" customWidth="1"/>
    <col min="9736" max="9736" width="13.44140625" style="1" customWidth="1"/>
    <col min="9737" max="9984" width="8.88671875" style="1"/>
    <col min="9985" max="9985" width="48.5546875" style="1" customWidth="1"/>
    <col min="9986" max="9986" width="11.33203125" style="1" customWidth="1"/>
    <col min="9987" max="9989" width="10.6640625" style="1" customWidth="1"/>
    <col min="9990" max="9990" width="12.109375" style="1" customWidth="1"/>
    <col min="9991" max="9991" width="11.88671875" style="1" customWidth="1"/>
    <col min="9992" max="9992" width="13.44140625" style="1" customWidth="1"/>
    <col min="9993" max="10240" width="8.88671875" style="1"/>
    <col min="10241" max="10241" width="48.5546875" style="1" customWidth="1"/>
    <col min="10242" max="10242" width="11.33203125" style="1" customWidth="1"/>
    <col min="10243" max="10245" width="10.6640625" style="1" customWidth="1"/>
    <col min="10246" max="10246" width="12.109375" style="1" customWidth="1"/>
    <col min="10247" max="10247" width="11.88671875" style="1" customWidth="1"/>
    <col min="10248" max="10248" width="13.44140625" style="1" customWidth="1"/>
    <col min="10249" max="10496" width="8.88671875" style="1"/>
    <col min="10497" max="10497" width="48.5546875" style="1" customWidth="1"/>
    <col min="10498" max="10498" width="11.33203125" style="1" customWidth="1"/>
    <col min="10499" max="10501" width="10.6640625" style="1" customWidth="1"/>
    <col min="10502" max="10502" width="12.109375" style="1" customWidth="1"/>
    <col min="10503" max="10503" width="11.88671875" style="1" customWidth="1"/>
    <col min="10504" max="10504" width="13.44140625" style="1" customWidth="1"/>
    <col min="10505" max="10752" width="8.88671875" style="1"/>
    <col min="10753" max="10753" width="48.5546875" style="1" customWidth="1"/>
    <col min="10754" max="10754" width="11.33203125" style="1" customWidth="1"/>
    <col min="10755" max="10757" width="10.6640625" style="1" customWidth="1"/>
    <col min="10758" max="10758" width="12.109375" style="1" customWidth="1"/>
    <col min="10759" max="10759" width="11.88671875" style="1" customWidth="1"/>
    <col min="10760" max="10760" width="13.44140625" style="1" customWidth="1"/>
    <col min="10761" max="11008" width="8.88671875" style="1"/>
    <col min="11009" max="11009" width="48.5546875" style="1" customWidth="1"/>
    <col min="11010" max="11010" width="11.33203125" style="1" customWidth="1"/>
    <col min="11011" max="11013" width="10.6640625" style="1" customWidth="1"/>
    <col min="11014" max="11014" width="12.109375" style="1" customWidth="1"/>
    <col min="11015" max="11015" width="11.88671875" style="1" customWidth="1"/>
    <col min="11016" max="11016" width="13.44140625" style="1" customWidth="1"/>
    <col min="11017" max="11264" width="8.88671875" style="1"/>
    <col min="11265" max="11265" width="48.5546875" style="1" customWidth="1"/>
    <col min="11266" max="11266" width="11.33203125" style="1" customWidth="1"/>
    <col min="11267" max="11269" width="10.6640625" style="1" customWidth="1"/>
    <col min="11270" max="11270" width="12.109375" style="1" customWidth="1"/>
    <col min="11271" max="11271" width="11.88671875" style="1" customWidth="1"/>
    <col min="11272" max="11272" width="13.44140625" style="1" customWidth="1"/>
    <col min="11273" max="11520" width="8.88671875" style="1"/>
    <col min="11521" max="11521" width="48.5546875" style="1" customWidth="1"/>
    <col min="11522" max="11522" width="11.33203125" style="1" customWidth="1"/>
    <col min="11523" max="11525" width="10.6640625" style="1" customWidth="1"/>
    <col min="11526" max="11526" width="12.109375" style="1" customWidth="1"/>
    <col min="11527" max="11527" width="11.88671875" style="1" customWidth="1"/>
    <col min="11528" max="11528" width="13.44140625" style="1" customWidth="1"/>
    <col min="11529" max="11776" width="8.88671875" style="1"/>
    <col min="11777" max="11777" width="48.5546875" style="1" customWidth="1"/>
    <col min="11778" max="11778" width="11.33203125" style="1" customWidth="1"/>
    <col min="11779" max="11781" width="10.6640625" style="1" customWidth="1"/>
    <col min="11782" max="11782" width="12.109375" style="1" customWidth="1"/>
    <col min="11783" max="11783" width="11.88671875" style="1" customWidth="1"/>
    <col min="11784" max="11784" width="13.44140625" style="1" customWidth="1"/>
    <col min="11785" max="12032" width="8.88671875" style="1"/>
    <col min="12033" max="12033" width="48.5546875" style="1" customWidth="1"/>
    <col min="12034" max="12034" width="11.33203125" style="1" customWidth="1"/>
    <col min="12035" max="12037" width="10.6640625" style="1" customWidth="1"/>
    <col min="12038" max="12038" width="12.109375" style="1" customWidth="1"/>
    <col min="12039" max="12039" width="11.88671875" style="1" customWidth="1"/>
    <col min="12040" max="12040" width="13.44140625" style="1" customWidth="1"/>
    <col min="12041" max="12288" width="8.88671875" style="1"/>
    <col min="12289" max="12289" width="48.5546875" style="1" customWidth="1"/>
    <col min="12290" max="12290" width="11.33203125" style="1" customWidth="1"/>
    <col min="12291" max="12293" width="10.6640625" style="1" customWidth="1"/>
    <col min="12294" max="12294" width="12.109375" style="1" customWidth="1"/>
    <col min="12295" max="12295" width="11.88671875" style="1" customWidth="1"/>
    <col min="12296" max="12296" width="13.44140625" style="1" customWidth="1"/>
    <col min="12297" max="12544" width="8.88671875" style="1"/>
    <col min="12545" max="12545" width="48.5546875" style="1" customWidth="1"/>
    <col min="12546" max="12546" width="11.33203125" style="1" customWidth="1"/>
    <col min="12547" max="12549" width="10.6640625" style="1" customWidth="1"/>
    <col min="12550" max="12550" width="12.109375" style="1" customWidth="1"/>
    <col min="12551" max="12551" width="11.88671875" style="1" customWidth="1"/>
    <col min="12552" max="12552" width="13.44140625" style="1" customWidth="1"/>
    <col min="12553" max="12800" width="8.88671875" style="1"/>
    <col min="12801" max="12801" width="48.5546875" style="1" customWidth="1"/>
    <col min="12802" max="12802" width="11.33203125" style="1" customWidth="1"/>
    <col min="12803" max="12805" width="10.6640625" style="1" customWidth="1"/>
    <col min="12806" max="12806" width="12.109375" style="1" customWidth="1"/>
    <col min="12807" max="12807" width="11.88671875" style="1" customWidth="1"/>
    <col min="12808" max="12808" width="13.44140625" style="1" customWidth="1"/>
    <col min="12809" max="13056" width="8.88671875" style="1"/>
    <col min="13057" max="13057" width="48.5546875" style="1" customWidth="1"/>
    <col min="13058" max="13058" width="11.33203125" style="1" customWidth="1"/>
    <col min="13059" max="13061" width="10.6640625" style="1" customWidth="1"/>
    <col min="13062" max="13062" width="12.109375" style="1" customWidth="1"/>
    <col min="13063" max="13063" width="11.88671875" style="1" customWidth="1"/>
    <col min="13064" max="13064" width="13.44140625" style="1" customWidth="1"/>
    <col min="13065" max="13312" width="8.88671875" style="1"/>
    <col min="13313" max="13313" width="48.5546875" style="1" customWidth="1"/>
    <col min="13314" max="13314" width="11.33203125" style="1" customWidth="1"/>
    <col min="13315" max="13317" width="10.6640625" style="1" customWidth="1"/>
    <col min="13318" max="13318" width="12.109375" style="1" customWidth="1"/>
    <col min="13319" max="13319" width="11.88671875" style="1" customWidth="1"/>
    <col min="13320" max="13320" width="13.44140625" style="1" customWidth="1"/>
    <col min="13321" max="13568" width="8.88671875" style="1"/>
    <col min="13569" max="13569" width="48.5546875" style="1" customWidth="1"/>
    <col min="13570" max="13570" width="11.33203125" style="1" customWidth="1"/>
    <col min="13571" max="13573" width="10.6640625" style="1" customWidth="1"/>
    <col min="13574" max="13574" width="12.109375" style="1" customWidth="1"/>
    <col min="13575" max="13575" width="11.88671875" style="1" customWidth="1"/>
    <col min="13576" max="13576" width="13.44140625" style="1" customWidth="1"/>
    <col min="13577" max="13824" width="8.88671875" style="1"/>
    <col min="13825" max="13825" width="48.5546875" style="1" customWidth="1"/>
    <col min="13826" max="13826" width="11.33203125" style="1" customWidth="1"/>
    <col min="13827" max="13829" width="10.6640625" style="1" customWidth="1"/>
    <col min="13830" max="13830" width="12.109375" style="1" customWidth="1"/>
    <col min="13831" max="13831" width="11.88671875" style="1" customWidth="1"/>
    <col min="13832" max="13832" width="13.44140625" style="1" customWidth="1"/>
    <col min="13833" max="14080" width="8.88671875" style="1"/>
    <col min="14081" max="14081" width="48.5546875" style="1" customWidth="1"/>
    <col min="14082" max="14082" width="11.33203125" style="1" customWidth="1"/>
    <col min="14083" max="14085" width="10.6640625" style="1" customWidth="1"/>
    <col min="14086" max="14086" width="12.109375" style="1" customWidth="1"/>
    <col min="14087" max="14087" width="11.88671875" style="1" customWidth="1"/>
    <col min="14088" max="14088" width="13.44140625" style="1" customWidth="1"/>
    <col min="14089" max="14336" width="8.88671875" style="1"/>
    <col min="14337" max="14337" width="48.5546875" style="1" customWidth="1"/>
    <col min="14338" max="14338" width="11.33203125" style="1" customWidth="1"/>
    <col min="14339" max="14341" width="10.6640625" style="1" customWidth="1"/>
    <col min="14342" max="14342" width="12.109375" style="1" customWidth="1"/>
    <col min="14343" max="14343" width="11.88671875" style="1" customWidth="1"/>
    <col min="14344" max="14344" width="13.44140625" style="1" customWidth="1"/>
    <col min="14345" max="14592" width="8.88671875" style="1"/>
    <col min="14593" max="14593" width="48.5546875" style="1" customWidth="1"/>
    <col min="14594" max="14594" width="11.33203125" style="1" customWidth="1"/>
    <col min="14595" max="14597" width="10.6640625" style="1" customWidth="1"/>
    <col min="14598" max="14598" width="12.109375" style="1" customWidth="1"/>
    <col min="14599" max="14599" width="11.88671875" style="1" customWidth="1"/>
    <col min="14600" max="14600" width="13.44140625" style="1" customWidth="1"/>
    <col min="14601" max="14848" width="8.88671875" style="1"/>
    <col min="14849" max="14849" width="48.5546875" style="1" customWidth="1"/>
    <col min="14850" max="14850" width="11.33203125" style="1" customWidth="1"/>
    <col min="14851" max="14853" width="10.6640625" style="1" customWidth="1"/>
    <col min="14854" max="14854" width="12.109375" style="1" customWidth="1"/>
    <col min="14855" max="14855" width="11.88671875" style="1" customWidth="1"/>
    <col min="14856" max="14856" width="13.44140625" style="1" customWidth="1"/>
    <col min="14857" max="15104" width="8.88671875" style="1"/>
    <col min="15105" max="15105" width="48.5546875" style="1" customWidth="1"/>
    <col min="15106" max="15106" width="11.33203125" style="1" customWidth="1"/>
    <col min="15107" max="15109" width="10.6640625" style="1" customWidth="1"/>
    <col min="15110" max="15110" width="12.109375" style="1" customWidth="1"/>
    <col min="15111" max="15111" width="11.88671875" style="1" customWidth="1"/>
    <col min="15112" max="15112" width="13.44140625" style="1" customWidth="1"/>
    <col min="15113" max="15360" width="8.88671875" style="1"/>
    <col min="15361" max="15361" width="48.5546875" style="1" customWidth="1"/>
    <col min="15362" max="15362" width="11.33203125" style="1" customWidth="1"/>
    <col min="15363" max="15365" width="10.6640625" style="1" customWidth="1"/>
    <col min="15366" max="15366" width="12.109375" style="1" customWidth="1"/>
    <col min="15367" max="15367" width="11.88671875" style="1" customWidth="1"/>
    <col min="15368" max="15368" width="13.44140625" style="1" customWidth="1"/>
    <col min="15369" max="15616" width="8.88671875" style="1"/>
    <col min="15617" max="15617" width="48.5546875" style="1" customWidth="1"/>
    <col min="15618" max="15618" width="11.33203125" style="1" customWidth="1"/>
    <col min="15619" max="15621" width="10.6640625" style="1" customWidth="1"/>
    <col min="15622" max="15622" width="12.109375" style="1" customWidth="1"/>
    <col min="15623" max="15623" width="11.88671875" style="1" customWidth="1"/>
    <col min="15624" max="15624" width="13.44140625" style="1" customWidth="1"/>
    <col min="15625" max="15872" width="8.88671875" style="1"/>
    <col min="15873" max="15873" width="48.5546875" style="1" customWidth="1"/>
    <col min="15874" max="15874" width="11.33203125" style="1" customWidth="1"/>
    <col min="15875" max="15877" width="10.6640625" style="1" customWidth="1"/>
    <col min="15878" max="15878" width="12.109375" style="1" customWidth="1"/>
    <col min="15879" max="15879" width="11.88671875" style="1" customWidth="1"/>
    <col min="15880" max="15880" width="13.44140625" style="1" customWidth="1"/>
    <col min="15881" max="16128" width="8.88671875" style="1"/>
    <col min="16129" max="16129" width="48.5546875" style="1" customWidth="1"/>
    <col min="16130" max="16130" width="11.33203125" style="1" customWidth="1"/>
    <col min="16131" max="16133" width="10.6640625" style="1" customWidth="1"/>
    <col min="16134" max="16134" width="12.109375" style="1" customWidth="1"/>
    <col min="16135" max="16135" width="11.88671875" style="1" customWidth="1"/>
    <col min="16136" max="16136" width="13.44140625" style="1" customWidth="1"/>
    <col min="16137" max="16384" width="8.88671875" style="1"/>
  </cols>
  <sheetData>
    <row r="1" spans="1:8" ht="15.6" x14ac:dyDescent="0.3">
      <c r="A1" s="198" t="s">
        <v>120</v>
      </c>
      <c r="B1" s="198"/>
      <c r="C1" s="198"/>
      <c r="D1" s="198"/>
      <c r="E1" s="198"/>
      <c r="F1" s="198"/>
      <c r="G1" s="198"/>
      <c r="H1" s="198"/>
    </row>
    <row r="2" spans="1:8" ht="35.25" customHeight="1" x14ac:dyDescent="0.25">
      <c r="A2" s="199" t="s">
        <v>178</v>
      </c>
      <c r="B2" s="199"/>
      <c r="C2" s="199"/>
      <c r="D2" s="199"/>
      <c r="E2" s="199"/>
      <c r="F2" s="199"/>
      <c r="G2" s="199"/>
      <c r="H2" s="199"/>
    </row>
    <row r="3" spans="1:8" ht="12.75" hidden="1" customHeight="1" x14ac:dyDescent="0.25">
      <c r="A3" s="78"/>
      <c r="B3" s="78"/>
      <c r="C3" s="78"/>
      <c r="D3" s="78"/>
      <c r="E3" s="78"/>
      <c r="F3" s="78"/>
      <c r="G3" s="78"/>
      <c r="H3" s="78"/>
    </row>
    <row r="4" spans="1:8" ht="36.75" customHeight="1" x14ac:dyDescent="0.25">
      <c r="A4" s="200" t="s">
        <v>179</v>
      </c>
      <c r="B4" s="200"/>
      <c r="C4" s="200"/>
      <c r="D4" s="200"/>
      <c r="E4" s="200"/>
      <c r="F4" s="200"/>
      <c r="G4" s="200"/>
      <c r="H4" s="200"/>
    </row>
    <row r="5" spans="1:8" ht="12.75" customHeight="1" x14ac:dyDescent="0.25"/>
    <row r="6" spans="1:8" ht="15.6" x14ac:dyDescent="0.25">
      <c r="A6" s="201" t="s">
        <v>0</v>
      </c>
      <c r="B6" s="202" t="s">
        <v>1</v>
      </c>
      <c r="C6" s="79" t="s">
        <v>2</v>
      </c>
      <c r="D6" s="79" t="s">
        <v>2</v>
      </c>
      <c r="E6" s="95" t="s">
        <v>3</v>
      </c>
      <c r="F6" s="204" t="s">
        <v>81</v>
      </c>
      <c r="G6" s="204"/>
      <c r="H6" s="204"/>
    </row>
    <row r="7" spans="1:8" ht="15.6" x14ac:dyDescent="0.25">
      <c r="A7" s="201"/>
      <c r="B7" s="203"/>
      <c r="C7" s="80">
        <v>2020</v>
      </c>
      <c r="D7" s="80">
        <v>2021</v>
      </c>
      <c r="E7" s="81">
        <v>2022</v>
      </c>
      <c r="F7" s="82">
        <v>2023</v>
      </c>
      <c r="G7" s="82">
        <v>2024</v>
      </c>
      <c r="H7" s="82">
        <v>2025</v>
      </c>
    </row>
    <row r="8" spans="1:8" ht="27.6" x14ac:dyDescent="0.25">
      <c r="A8" s="83" t="s">
        <v>121</v>
      </c>
      <c r="B8" s="84" t="s">
        <v>122</v>
      </c>
      <c r="C8" s="85">
        <f t="shared" ref="C8:H8" si="0">C10+C16+C17+C18+C19+C20+C21</f>
        <v>8993.3000000000011</v>
      </c>
      <c r="D8" s="85">
        <f t="shared" si="0"/>
        <v>2015.8</v>
      </c>
      <c r="E8" s="85">
        <f t="shared" si="0"/>
        <v>1319.6999999999998</v>
      </c>
      <c r="F8" s="85">
        <f t="shared" si="0"/>
        <v>1462.1</v>
      </c>
      <c r="G8" s="85">
        <f t="shared" si="0"/>
        <v>1520</v>
      </c>
      <c r="H8" s="85">
        <f t="shared" si="0"/>
        <v>1580.9</v>
      </c>
    </row>
    <row r="9" spans="1:8" ht="13.8" x14ac:dyDescent="0.25">
      <c r="A9" s="83" t="s">
        <v>123</v>
      </c>
      <c r="B9" s="84"/>
      <c r="C9" s="84"/>
      <c r="D9" s="86"/>
      <c r="E9" s="86"/>
      <c r="F9" s="86"/>
      <c r="G9" s="86"/>
      <c r="H9" s="86"/>
    </row>
    <row r="10" spans="1:8" ht="27.6" x14ac:dyDescent="0.25">
      <c r="A10" s="83" t="s">
        <v>124</v>
      </c>
      <c r="B10" s="84" t="s">
        <v>122</v>
      </c>
      <c r="C10" s="85">
        <f>C12+C13+C14+C15</f>
        <v>1839.1</v>
      </c>
      <c r="D10" s="85">
        <f>D12+D13+D14</f>
        <v>1689.8</v>
      </c>
      <c r="E10" s="85">
        <f>E12+E13+E14</f>
        <v>1242.5999999999999</v>
      </c>
      <c r="F10" s="85">
        <f>F12+F13+F14</f>
        <v>1462.1</v>
      </c>
      <c r="G10" s="85">
        <f>G12+G13+G14</f>
        <v>1520</v>
      </c>
      <c r="H10" s="85">
        <f>H12+H13+H14</f>
        <v>1580.9</v>
      </c>
    </row>
    <row r="11" spans="1:8" ht="13.8" x14ac:dyDescent="0.25">
      <c r="A11" s="87" t="s">
        <v>125</v>
      </c>
      <c r="B11" s="84"/>
      <c r="C11" s="84"/>
      <c r="D11" s="88"/>
      <c r="E11" s="88"/>
      <c r="F11" s="88"/>
      <c r="G11" s="88"/>
      <c r="H11" s="88"/>
    </row>
    <row r="12" spans="1:8" ht="41.4" x14ac:dyDescent="0.25">
      <c r="A12" s="87" t="s">
        <v>126</v>
      </c>
      <c r="B12" s="84" t="s">
        <v>122</v>
      </c>
      <c r="C12" s="86">
        <v>1820.3</v>
      </c>
      <c r="D12" s="86">
        <v>1667.7</v>
      </c>
      <c r="E12" s="86">
        <v>1211.5999999999999</v>
      </c>
      <c r="F12" s="86">
        <v>1440</v>
      </c>
      <c r="G12" s="86">
        <v>1497</v>
      </c>
      <c r="H12" s="86">
        <v>1557</v>
      </c>
    </row>
    <row r="13" spans="1:8" ht="14.25" customHeight="1" x14ac:dyDescent="0.25">
      <c r="A13" s="87" t="s">
        <v>127</v>
      </c>
      <c r="B13" s="84" t="s">
        <v>122</v>
      </c>
      <c r="C13" s="84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</row>
    <row r="14" spans="1:8" ht="92.25" customHeight="1" x14ac:dyDescent="0.25">
      <c r="A14" s="89" t="s">
        <v>128</v>
      </c>
      <c r="B14" s="90"/>
      <c r="C14" s="86">
        <v>18.8</v>
      </c>
      <c r="D14" s="86">
        <v>22.1</v>
      </c>
      <c r="E14" s="86">
        <v>31</v>
      </c>
      <c r="F14" s="86">
        <v>22.1</v>
      </c>
      <c r="G14" s="86">
        <v>23</v>
      </c>
      <c r="H14" s="86">
        <v>23.9</v>
      </c>
    </row>
    <row r="15" spans="1:8" ht="30.75" customHeight="1" x14ac:dyDescent="0.25">
      <c r="A15" s="89" t="s">
        <v>129</v>
      </c>
      <c r="B15" s="90"/>
      <c r="C15" s="84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</row>
    <row r="16" spans="1:8" ht="13.8" x14ac:dyDescent="0.25">
      <c r="A16" s="83" t="s">
        <v>130</v>
      </c>
      <c r="B16" s="84" t="s">
        <v>122</v>
      </c>
      <c r="C16" s="84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</row>
    <row r="17" spans="1:9" ht="27.6" x14ac:dyDescent="0.25">
      <c r="A17" s="83" t="s">
        <v>131</v>
      </c>
      <c r="B17" s="84" t="s">
        <v>122</v>
      </c>
      <c r="C17" s="86">
        <v>6975</v>
      </c>
      <c r="D17" s="86">
        <v>320</v>
      </c>
      <c r="E17" s="86">
        <v>71.599999999999994</v>
      </c>
      <c r="F17" s="88">
        <v>0</v>
      </c>
      <c r="G17" s="88">
        <v>0</v>
      </c>
      <c r="H17" s="88">
        <v>0</v>
      </c>
    </row>
    <row r="18" spans="1:9" ht="27.6" x14ac:dyDescent="0.25">
      <c r="A18" s="83" t="s">
        <v>132</v>
      </c>
      <c r="B18" s="84" t="s">
        <v>122</v>
      </c>
      <c r="C18" s="86">
        <v>179.2</v>
      </c>
      <c r="D18" s="86">
        <v>0</v>
      </c>
      <c r="E18" s="86">
        <v>0</v>
      </c>
      <c r="F18" s="88">
        <v>0</v>
      </c>
      <c r="G18" s="88">
        <v>0</v>
      </c>
      <c r="H18" s="88">
        <v>0</v>
      </c>
    </row>
    <row r="19" spans="1:9" ht="13.8" x14ac:dyDescent="0.25">
      <c r="A19" s="83" t="s">
        <v>133</v>
      </c>
      <c r="B19" s="84" t="s">
        <v>122</v>
      </c>
      <c r="C19" s="84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</row>
    <row r="20" spans="1:9" ht="13.8" x14ac:dyDescent="0.25">
      <c r="A20" s="83" t="s">
        <v>134</v>
      </c>
      <c r="B20" s="84" t="s">
        <v>122</v>
      </c>
      <c r="C20" s="84">
        <v>0</v>
      </c>
      <c r="D20" s="86">
        <v>6</v>
      </c>
      <c r="E20" s="86">
        <v>3</v>
      </c>
      <c r="F20" s="88">
        <v>0</v>
      </c>
      <c r="G20" s="88">
        <v>0</v>
      </c>
      <c r="H20" s="88">
        <v>0</v>
      </c>
    </row>
    <row r="21" spans="1:9" ht="13.8" x14ac:dyDescent="0.25">
      <c r="A21" s="83" t="s">
        <v>135</v>
      </c>
      <c r="B21" s="84" t="s">
        <v>122</v>
      </c>
      <c r="C21" s="133">
        <v>0</v>
      </c>
      <c r="D21" s="88">
        <v>0</v>
      </c>
      <c r="E21" s="86">
        <v>2.5</v>
      </c>
      <c r="F21" s="88">
        <v>0</v>
      </c>
      <c r="G21" s="88">
        <v>0</v>
      </c>
      <c r="H21" s="88">
        <v>0</v>
      </c>
    </row>
    <row r="22" spans="1:9" ht="12.75" hidden="1" customHeight="1" x14ac:dyDescent="0.25"/>
    <row r="23" spans="1:9" ht="17.25" customHeight="1" x14ac:dyDescent="0.25">
      <c r="A23" s="194"/>
      <c r="B23" s="194"/>
      <c r="C23" s="194"/>
      <c r="D23" s="194"/>
      <c r="E23" s="194"/>
      <c r="F23" s="194"/>
      <c r="G23" s="194"/>
      <c r="H23" s="194"/>
    </row>
    <row r="24" spans="1:9" ht="17.25" customHeight="1" x14ac:dyDescent="0.25">
      <c r="A24" s="91"/>
      <c r="B24" s="91"/>
      <c r="C24" s="91"/>
      <c r="D24" s="91"/>
      <c r="E24" s="91"/>
      <c r="F24" s="91"/>
      <c r="G24" s="91"/>
      <c r="H24" s="91"/>
    </row>
    <row r="25" spans="1:9" ht="13.5" customHeight="1" x14ac:dyDescent="0.3">
      <c r="A25" s="92"/>
      <c r="B25" s="93"/>
      <c r="C25" s="93"/>
      <c r="D25" s="93"/>
      <c r="E25" s="94"/>
    </row>
    <row r="26" spans="1:9" ht="14.25" customHeight="1" x14ac:dyDescent="0.3">
      <c r="A26" s="92"/>
      <c r="B26" s="93"/>
      <c r="C26" s="93"/>
      <c r="D26" s="93"/>
      <c r="E26" s="94"/>
    </row>
    <row r="27" spans="1:9" ht="30.75" customHeight="1" x14ac:dyDescent="0.3">
      <c r="A27" s="195"/>
      <c r="B27" s="195"/>
      <c r="C27" s="195"/>
      <c r="D27" s="195"/>
      <c r="E27" s="92"/>
      <c r="F27" s="92"/>
      <c r="G27" s="92"/>
      <c r="H27" s="195"/>
      <c r="I27" s="195"/>
    </row>
    <row r="28" spans="1:9" ht="8.25" customHeight="1" x14ac:dyDescent="0.25">
      <c r="F28" s="196"/>
      <c r="G28" s="196"/>
    </row>
    <row r="29" spans="1:9" ht="13.5" customHeight="1" x14ac:dyDescent="0.3">
      <c r="A29" s="92"/>
      <c r="B29" s="92"/>
    </row>
    <row r="30" spans="1:9" ht="12.75" customHeight="1" x14ac:dyDescent="0.3">
      <c r="A30" s="92"/>
      <c r="B30" s="197"/>
      <c r="C30" s="197"/>
      <c r="D30" s="197"/>
      <c r="E30" s="197"/>
      <c r="F30" s="197"/>
      <c r="G30" s="197"/>
    </row>
    <row r="31" spans="1:9" ht="13.5" customHeight="1" x14ac:dyDescent="0.3">
      <c r="A31" s="92"/>
      <c r="B31" s="92"/>
    </row>
    <row r="32" spans="1:9" ht="13.5" customHeight="1" x14ac:dyDescent="0.3">
      <c r="A32" s="92"/>
      <c r="B32" s="92"/>
    </row>
  </sheetData>
  <mergeCells count="11">
    <mergeCell ref="A23:H23"/>
    <mergeCell ref="A27:D27"/>
    <mergeCell ref="H27:I27"/>
    <mergeCell ref="F28:G28"/>
    <mergeCell ref="B30:G30"/>
    <mergeCell ref="A1:H1"/>
    <mergeCell ref="A2:H2"/>
    <mergeCell ref="A4:H4"/>
    <mergeCell ref="A6:A7"/>
    <mergeCell ref="B6:B7"/>
    <mergeCell ref="F6:H6"/>
  </mergeCells>
  <pageMargins left="0.2" right="0.30972222222222223" top="0.1701388888888889" bottom="0.1701388888888889" header="0.51180555555555562" footer="0.51180555555555562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C10" sqref="C10"/>
    </sheetView>
  </sheetViews>
  <sheetFormatPr defaultRowHeight="13.2" x14ac:dyDescent="0.25"/>
  <cols>
    <col min="1" max="1" width="48.33203125" style="1" customWidth="1"/>
    <col min="2" max="2" width="12.5546875" style="1" customWidth="1"/>
    <col min="3" max="3" width="11.5546875" style="1" customWidth="1"/>
    <col min="4" max="4" width="11.33203125" style="1" customWidth="1"/>
    <col min="5" max="5" width="9.5546875" style="1" customWidth="1"/>
    <col min="6" max="6" width="12.6640625" style="1" customWidth="1"/>
    <col min="7" max="7" width="11.5546875" style="1" customWidth="1"/>
    <col min="8" max="8" width="11.6640625" style="1" customWidth="1"/>
    <col min="9" max="256" width="8.88671875" style="1"/>
    <col min="257" max="257" width="48.33203125" style="1" customWidth="1"/>
    <col min="258" max="258" width="12.5546875" style="1" customWidth="1"/>
    <col min="259" max="259" width="11.5546875" style="1" customWidth="1"/>
    <col min="260" max="260" width="11.33203125" style="1" customWidth="1"/>
    <col min="261" max="261" width="9.5546875" style="1" customWidth="1"/>
    <col min="262" max="262" width="12.6640625" style="1" customWidth="1"/>
    <col min="263" max="263" width="11.5546875" style="1" customWidth="1"/>
    <col min="264" max="264" width="11.6640625" style="1" customWidth="1"/>
    <col min="265" max="512" width="8.88671875" style="1"/>
    <col min="513" max="513" width="48.33203125" style="1" customWidth="1"/>
    <col min="514" max="514" width="12.5546875" style="1" customWidth="1"/>
    <col min="515" max="515" width="11.5546875" style="1" customWidth="1"/>
    <col min="516" max="516" width="11.33203125" style="1" customWidth="1"/>
    <col min="517" max="517" width="9.5546875" style="1" customWidth="1"/>
    <col min="518" max="518" width="12.6640625" style="1" customWidth="1"/>
    <col min="519" max="519" width="11.5546875" style="1" customWidth="1"/>
    <col min="520" max="520" width="11.6640625" style="1" customWidth="1"/>
    <col min="521" max="768" width="8.88671875" style="1"/>
    <col min="769" max="769" width="48.33203125" style="1" customWidth="1"/>
    <col min="770" max="770" width="12.5546875" style="1" customWidth="1"/>
    <col min="771" max="771" width="11.5546875" style="1" customWidth="1"/>
    <col min="772" max="772" width="11.33203125" style="1" customWidth="1"/>
    <col min="773" max="773" width="9.5546875" style="1" customWidth="1"/>
    <col min="774" max="774" width="12.6640625" style="1" customWidth="1"/>
    <col min="775" max="775" width="11.5546875" style="1" customWidth="1"/>
    <col min="776" max="776" width="11.6640625" style="1" customWidth="1"/>
    <col min="777" max="1024" width="8.88671875" style="1"/>
    <col min="1025" max="1025" width="48.33203125" style="1" customWidth="1"/>
    <col min="1026" max="1026" width="12.5546875" style="1" customWidth="1"/>
    <col min="1027" max="1027" width="11.5546875" style="1" customWidth="1"/>
    <col min="1028" max="1028" width="11.33203125" style="1" customWidth="1"/>
    <col min="1029" max="1029" width="9.5546875" style="1" customWidth="1"/>
    <col min="1030" max="1030" width="12.6640625" style="1" customWidth="1"/>
    <col min="1031" max="1031" width="11.5546875" style="1" customWidth="1"/>
    <col min="1032" max="1032" width="11.6640625" style="1" customWidth="1"/>
    <col min="1033" max="1280" width="8.88671875" style="1"/>
    <col min="1281" max="1281" width="48.33203125" style="1" customWidth="1"/>
    <col min="1282" max="1282" width="12.5546875" style="1" customWidth="1"/>
    <col min="1283" max="1283" width="11.5546875" style="1" customWidth="1"/>
    <col min="1284" max="1284" width="11.33203125" style="1" customWidth="1"/>
    <col min="1285" max="1285" width="9.5546875" style="1" customWidth="1"/>
    <col min="1286" max="1286" width="12.6640625" style="1" customWidth="1"/>
    <col min="1287" max="1287" width="11.5546875" style="1" customWidth="1"/>
    <col min="1288" max="1288" width="11.6640625" style="1" customWidth="1"/>
    <col min="1289" max="1536" width="8.88671875" style="1"/>
    <col min="1537" max="1537" width="48.33203125" style="1" customWidth="1"/>
    <col min="1538" max="1538" width="12.5546875" style="1" customWidth="1"/>
    <col min="1539" max="1539" width="11.5546875" style="1" customWidth="1"/>
    <col min="1540" max="1540" width="11.33203125" style="1" customWidth="1"/>
    <col min="1541" max="1541" width="9.5546875" style="1" customWidth="1"/>
    <col min="1542" max="1542" width="12.6640625" style="1" customWidth="1"/>
    <col min="1543" max="1543" width="11.5546875" style="1" customWidth="1"/>
    <col min="1544" max="1544" width="11.6640625" style="1" customWidth="1"/>
    <col min="1545" max="1792" width="8.88671875" style="1"/>
    <col min="1793" max="1793" width="48.33203125" style="1" customWidth="1"/>
    <col min="1794" max="1794" width="12.5546875" style="1" customWidth="1"/>
    <col min="1795" max="1795" width="11.5546875" style="1" customWidth="1"/>
    <col min="1796" max="1796" width="11.33203125" style="1" customWidth="1"/>
    <col min="1797" max="1797" width="9.5546875" style="1" customWidth="1"/>
    <col min="1798" max="1798" width="12.6640625" style="1" customWidth="1"/>
    <col min="1799" max="1799" width="11.5546875" style="1" customWidth="1"/>
    <col min="1800" max="1800" width="11.6640625" style="1" customWidth="1"/>
    <col min="1801" max="2048" width="8.88671875" style="1"/>
    <col min="2049" max="2049" width="48.33203125" style="1" customWidth="1"/>
    <col min="2050" max="2050" width="12.5546875" style="1" customWidth="1"/>
    <col min="2051" max="2051" width="11.5546875" style="1" customWidth="1"/>
    <col min="2052" max="2052" width="11.33203125" style="1" customWidth="1"/>
    <col min="2053" max="2053" width="9.5546875" style="1" customWidth="1"/>
    <col min="2054" max="2054" width="12.6640625" style="1" customWidth="1"/>
    <col min="2055" max="2055" width="11.5546875" style="1" customWidth="1"/>
    <col min="2056" max="2056" width="11.6640625" style="1" customWidth="1"/>
    <col min="2057" max="2304" width="8.88671875" style="1"/>
    <col min="2305" max="2305" width="48.33203125" style="1" customWidth="1"/>
    <col min="2306" max="2306" width="12.5546875" style="1" customWidth="1"/>
    <col min="2307" max="2307" width="11.5546875" style="1" customWidth="1"/>
    <col min="2308" max="2308" width="11.33203125" style="1" customWidth="1"/>
    <col min="2309" max="2309" width="9.5546875" style="1" customWidth="1"/>
    <col min="2310" max="2310" width="12.6640625" style="1" customWidth="1"/>
    <col min="2311" max="2311" width="11.5546875" style="1" customWidth="1"/>
    <col min="2312" max="2312" width="11.6640625" style="1" customWidth="1"/>
    <col min="2313" max="2560" width="8.88671875" style="1"/>
    <col min="2561" max="2561" width="48.33203125" style="1" customWidth="1"/>
    <col min="2562" max="2562" width="12.5546875" style="1" customWidth="1"/>
    <col min="2563" max="2563" width="11.5546875" style="1" customWidth="1"/>
    <col min="2564" max="2564" width="11.33203125" style="1" customWidth="1"/>
    <col min="2565" max="2565" width="9.5546875" style="1" customWidth="1"/>
    <col min="2566" max="2566" width="12.6640625" style="1" customWidth="1"/>
    <col min="2567" max="2567" width="11.5546875" style="1" customWidth="1"/>
    <col min="2568" max="2568" width="11.6640625" style="1" customWidth="1"/>
    <col min="2569" max="2816" width="8.88671875" style="1"/>
    <col min="2817" max="2817" width="48.33203125" style="1" customWidth="1"/>
    <col min="2818" max="2818" width="12.5546875" style="1" customWidth="1"/>
    <col min="2819" max="2819" width="11.5546875" style="1" customWidth="1"/>
    <col min="2820" max="2820" width="11.33203125" style="1" customWidth="1"/>
    <col min="2821" max="2821" width="9.5546875" style="1" customWidth="1"/>
    <col min="2822" max="2822" width="12.6640625" style="1" customWidth="1"/>
    <col min="2823" max="2823" width="11.5546875" style="1" customWidth="1"/>
    <col min="2824" max="2824" width="11.6640625" style="1" customWidth="1"/>
    <col min="2825" max="3072" width="8.88671875" style="1"/>
    <col min="3073" max="3073" width="48.33203125" style="1" customWidth="1"/>
    <col min="3074" max="3074" width="12.5546875" style="1" customWidth="1"/>
    <col min="3075" max="3075" width="11.5546875" style="1" customWidth="1"/>
    <col min="3076" max="3076" width="11.33203125" style="1" customWidth="1"/>
    <col min="3077" max="3077" width="9.5546875" style="1" customWidth="1"/>
    <col min="3078" max="3078" width="12.6640625" style="1" customWidth="1"/>
    <col min="3079" max="3079" width="11.5546875" style="1" customWidth="1"/>
    <col min="3080" max="3080" width="11.6640625" style="1" customWidth="1"/>
    <col min="3081" max="3328" width="8.88671875" style="1"/>
    <col min="3329" max="3329" width="48.33203125" style="1" customWidth="1"/>
    <col min="3330" max="3330" width="12.5546875" style="1" customWidth="1"/>
    <col min="3331" max="3331" width="11.5546875" style="1" customWidth="1"/>
    <col min="3332" max="3332" width="11.33203125" style="1" customWidth="1"/>
    <col min="3333" max="3333" width="9.5546875" style="1" customWidth="1"/>
    <col min="3334" max="3334" width="12.6640625" style="1" customWidth="1"/>
    <col min="3335" max="3335" width="11.5546875" style="1" customWidth="1"/>
    <col min="3336" max="3336" width="11.6640625" style="1" customWidth="1"/>
    <col min="3337" max="3584" width="8.88671875" style="1"/>
    <col min="3585" max="3585" width="48.33203125" style="1" customWidth="1"/>
    <col min="3586" max="3586" width="12.5546875" style="1" customWidth="1"/>
    <col min="3587" max="3587" width="11.5546875" style="1" customWidth="1"/>
    <col min="3588" max="3588" width="11.33203125" style="1" customWidth="1"/>
    <col min="3589" max="3589" width="9.5546875" style="1" customWidth="1"/>
    <col min="3590" max="3590" width="12.6640625" style="1" customWidth="1"/>
    <col min="3591" max="3591" width="11.5546875" style="1" customWidth="1"/>
    <col min="3592" max="3592" width="11.6640625" style="1" customWidth="1"/>
    <col min="3593" max="3840" width="8.88671875" style="1"/>
    <col min="3841" max="3841" width="48.33203125" style="1" customWidth="1"/>
    <col min="3842" max="3842" width="12.5546875" style="1" customWidth="1"/>
    <col min="3843" max="3843" width="11.5546875" style="1" customWidth="1"/>
    <col min="3844" max="3844" width="11.33203125" style="1" customWidth="1"/>
    <col min="3845" max="3845" width="9.5546875" style="1" customWidth="1"/>
    <col min="3846" max="3846" width="12.6640625" style="1" customWidth="1"/>
    <col min="3847" max="3847" width="11.5546875" style="1" customWidth="1"/>
    <col min="3848" max="3848" width="11.6640625" style="1" customWidth="1"/>
    <col min="3849" max="4096" width="8.88671875" style="1"/>
    <col min="4097" max="4097" width="48.33203125" style="1" customWidth="1"/>
    <col min="4098" max="4098" width="12.5546875" style="1" customWidth="1"/>
    <col min="4099" max="4099" width="11.5546875" style="1" customWidth="1"/>
    <col min="4100" max="4100" width="11.33203125" style="1" customWidth="1"/>
    <col min="4101" max="4101" width="9.5546875" style="1" customWidth="1"/>
    <col min="4102" max="4102" width="12.6640625" style="1" customWidth="1"/>
    <col min="4103" max="4103" width="11.5546875" style="1" customWidth="1"/>
    <col min="4104" max="4104" width="11.6640625" style="1" customWidth="1"/>
    <col min="4105" max="4352" width="8.88671875" style="1"/>
    <col min="4353" max="4353" width="48.33203125" style="1" customWidth="1"/>
    <col min="4354" max="4354" width="12.5546875" style="1" customWidth="1"/>
    <col min="4355" max="4355" width="11.5546875" style="1" customWidth="1"/>
    <col min="4356" max="4356" width="11.33203125" style="1" customWidth="1"/>
    <col min="4357" max="4357" width="9.5546875" style="1" customWidth="1"/>
    <col min="4358" max="4358" width="12.6640625" style="1" customWidth="1"/>
    <col min="4359" max="4359" width="11.5546875" style="1" customWidth="1"/>
    <col min="4360" max="4360" width="11.6640625" style="1" customWidth="1"/>
    <col min="4361" max="4608" width="8.88671875" style="1"/>
    <col min="4609" max="4609" width="48.33203125" style="1" customWidth="1"/>
    <col min="4610" max="4610" width="12.5546875" style="1" customWidth="1"/>
    <col min="4611" max="4611" width="11.5546875" style="1" customWidth="1"/>
    <col min="4612" max="4612" width="11.33203125" style="1" customWidth="1"/>
    <col min="4613" max="4613" width="9.5546875" style="1" customWidth="1"/>
    <col min="4614" max="4614" width="12.6640625" style="1" customWidth="1"/>
    <col min="4615" max="4615" width="11.5546875" style="1" customWidth="1"/>
    <col min="4616" max="4616" width="11.6640625" style="1" customWidth="1"/>
    <col min="4617" max="4864" width="8.88671875" style="1"/>
    <col min="4865" max="4865" width="48.33203125" style="1" customWidth="1"/>
    <col min="4866" max="4866" width="12.5546875" style="1" customWidth="1"/>
    <col min="4867" max="4867" width="11.5546875" style="1" customWidth="1"/>
    <col min="4868" max="4868" width="11.33203125" style="1" customWidth="1"/>
    <col min="4869" max="4869" width="9.5546875" style="1" customWidth="1"/>
    <col min="4870" max="4870" width="12.6640625" style="1" customWidth="1"/>
    <col min="4871" max="4871" width="11.5546875" style="1" customWidth="1"/>
    <col min="4872" max="4872" width="11.6640625" style="1" customWidth="1"/>
    <col min="4873" max="5120" width="8.88671875" style="1"/>
    <col min="5121" max="5121" width="48.33203125" style="1" customWidth="1"/>
    <col min="5122" max="5122" width="12.5546875" style="1" customWidth="1"/>
    <col min="5123" max="5123" width="11.5546875" style="1" customWidth="1"/>
    <col min="5124" max="5124" width="11.33203125" style="1" customWidth="1"/>
    <col min="5125" max="5125" width="9.5546875" style="1" customWidth="1"/>
    <col min="5126" max="5126" width="12.6640625" style="1" customWidth="1"/>
    <col min="5127" max="5127" width="11.5546875" style="1" customWidth="1"/>
    <col min="5128" max="5128" width="11.6640625" style="1" customWidth="1"/>
    <col min="5129" max="5376" width="8.88671875" style="1"/>
    <col min="5377" max="5377" width="48.33203125" style="1" customWidth="1"/>
    <col min="5378" max="5378" width="12.5546875" style="1" customWidth="1"/>
    <col min="5379" max="5379" width="11.5546875" style="1" customWidth="1"/>
    <col min="5380" max="5380" width="11.33203125" style="1" customWidth="1"/>
    <col min="5381" max="5381" width="9.5546875" style="1" customWidth="1"/>
    <col min="5382" max="5382" width="12.6640625" style="1" customWidth="1"/>
    <col min="5383" max="5383" width="11.5546875" style="1" customWidth="1"/>
    <col min="5384" max="5384" width="11.6640625" style="1" customWidth="1"/>
    <col min="5385" max="5632" width="8.88671875" style="1"/>
    <col min="5633" max="5633" width="48.33203125" style="1" customWidth="1"/>
    <col min="5634" max="5634" width="12.5546875" style="1" customWidth="1"/>
    <col min="5635" max="5635" width="11.5546875" style="1" customWidth="1"/>
    <col min="5636" max="5636" width="11.33203125" style="1" customWidth="1"/>
    <col min="5637" max="5637" width="9.5546875" style="1" customWidth="1"/>
    <col min="5638" max="5638" width="12.6640625" style="1" customWidth="1"/>
    <col min="5639" max="5639" width="11.5546875" style="1" customWidth="1"/>
    <col min="5640" max="5640" width="11.6640625" style="1" customWidth="1"/>
    <col min="5641" max="5888" width="8.88671875" style="1"/>
    <col min="5889" max="5889" width="48.33203125" style="1" customWidth="1"/>
    <col min="5890" max="5890" width="12.5546875" style="1" customWidth="1"/>
    <col min="5891" max="5891" width="11.5546875" style="1" customWidth="1"/>
    <col min="5892" max="5892" width="11.33203125" style="1" customWidth="1"/>
    <col min="5893" max="5893" width="9.5546875" style="1" customWidth="1"/>
    <col min="5894" max="5894" width="12.6640625" style="1" customWidth="1"/>
    <col min="5895" max="5895" width="11.5546875" style="1" customWidth="1"/>
    <col min="5896" max="5896" width="11.6640625" style="1" customWidth="1"/>
    <col min="5897" max="6144" width="8.88671875" style="1"/>
    <col min="6145" max="6145" width="48.33203125" style="1" customWidth="1"/>
    <col min="6146" max="6146" width="12.5546875" style="1" customWidth="1"/>
    <col min="6147" max="6147" width="11.5546875" style="1" customWidth="1"/>
    <col min="6148" max="6148" width="11.33203125" style="1" customWidth="1"/>
    <col min="6149" max="6149" width="9.5546875" style="1" customWidth="1"/>
    <col min="6150" max="6150" width="12.6640625" style="1" customWidth="1"/>
    <col min="6151" max="6151" width="11.5546875" style="1" customWidth="1"/>
    <col min="6152" max="6152" width="11.6640625" style="1" customWidth="1"/>
    <col min="6153" max="6400" width="8.88671875" style="1"/>
    <col min="6401" max="6401" width="48.33203125" style="1" customWidth="1"/>
    <col min="6402" max="6402" width="12.5546875" style="1" customWidth="1"/>
    <col min="6403" max="6403" width="11.5546875" style="1" customWidth="1"/>
    <col min="6404" max="6404" width="11.33203125" style="1" customWidth="1"/>
    <col min="6405" max="6405" width="9.5546875" style="1" customWidth="1"/>
    <col min="6406" max="6406" width="12.6640625" style="1" customWidth="1"/>
    <col min="6407" max="6407" width="11.5546875" style="1" customWidth="1"/>
    <col min="6408" max="6408" width="11.6640625" style="1" customWidth="1"/>
    <col min="6409" max="6656" width="8.88671875" style="1"/>
    <col min="6657" max="6657" width="48.33203125" style="1" customWidth="1"/>
    <col min="6658" max="6658" width="12.5546875" style="1" customWidth="1"/>
    <col min="6659" max="6659" width="11.5546875" style="1" customWidth="1"/>
    <col min="6660" max="6660" width="11.33203125" style="1" customWidth="1"/>
    <col min="6661" max="6661" width="9.5546875" style="1" customWidth="1"/>
    <col min="6662" max="6662" width="12.6640625" style="1" customWidth="1"/>
    <col min="6663" max="6663" width="11.5546875" style="1" customWidth="1"/>
    <col min="6664" max="6664" width="11.6640625" style="1" customWidth="1"/>
    <col min="6665" max="6912" width="8.88671875" style="1"/>
    <col min="6913" max="6913" width="48.33203125" style="1" customWidth="1"/>
    <col min="6914" max="6914" width="12.5546875" style="1" customWidth="1"/>
    <col min="6915" max="6915" width="11.5546875" style="1" customWidth="1"/>
    <col min="6916" max="6916" width="11.33203125" style="1" customWidth="1"/>
    <col min="6917" max="6917" width="9.5546875" style="1" customWidth="1"/>
    <col min="6918" max="6918" width="12.6640625" style="1" customWidth="1"/>
    <col min="6919" max="6919" width="11.5546875" style="1" customWidth="1"/>
    <col min="6920" max="6920" width="11.6640625" style="1" customWidth="1"/>
    <col min="6921" max="7168" width="8.88671875" style="1"/>
    <col min="7169" max="7169" width="48.33203125" style="1" customWidth="1"/>
    <col min="7170" max="7170" width="12.5546875" style="1" customWidth="1"/>
    <col min="7171" max="7171" width="11.5546875" style="1" customWidth="1"/>
    <col min="7172" max="7172" width="11.33203125" style="1" customWidth="1"/>
    <col min="7173" max="7173" width="9.5546875" style="1" customWidth="1"/>
    <col min="7174" max="7174" width="12.6640625" style="1" customWidth="1"/>
    <col min="7175" max="7175" width="11.5546875" style="1" customWidth="1"/>
    <col min="7176" max="7176" width="11.6640625" style="1" customWidth="1"/>
    <col min="7177" max="7424" width="8.88671875" style="1"/>
    <col min="7425" max="7425" width="48.33203125" style="1" customWidth="1"/>
    <col min="7426" max="7426" width="12.5546875" style="1" customWidth="1"/>
    <col min="7427" max="7427" width="11.5546875" style="1" customWidth="1"/>
    <col min="7428" max="7428" width="11.33203125" style="1" customWidth="1"/>
    <col min="7429" max="7429" width="9.5546875" style="1" customWidth="1"/>
    <col min="7430" max="7430" width="12.6640625" style="1" customWidth="1"/>
    <col min="7431" max="7431" width="11.5546875" style="1" customWidth="1"/>
    <col min="7432" max="7432" width="11.6640625" style="1" customWidth="1"/>
    <col min="7433" max="7680" width="8.88671875" style="1"/>
    <col min="7681" max="7681" width="48.33203125" style="1" customWidth="1"/>
    <col min="7682" max="7682" width="12.5546875" style="1" customWidth="1"/>
    <col min="7683" max="7683" width="11.5546875" style="1" customWidth="1"/>
    <col min="7684" max="7684" width="11.33203125" style="1" customWidth="1"/>
    <col min="7685" max="7685" width="9.5546875" style="1" customWidth="1"/>
    <col min="7686" max="7686" width="12.6640625" style="1" customWidth="1"/>
    <col min="7687" max="7687" width="11.5546875" style="1" customWidth="1"/>
    <col min="7688" max="7688" width="11.6640625" style="1" customWidth="1"/>
    <col min="7689" max="7936" width="8.88671875" style="1"/>
    <col min="7937" max="7937" width="48.33203125" style="1" customWidth="1"/>
    <col min="7938" max="7938" width="12.5546875" style="1" customWidth="1"/>
    <col min="7939" max="7939" width="11.5546875" style="1" customWidth="1"/>
    <col min="7940" max="7940" width="11.33203125" style="1" customWidth="1"/>
    <col min="7941" max="7941" width="9.5546875" style="1" customWidth="1"/>
    <col min="7942" max="7942" width="12.6640625" style="1" customWidth="1"/>
    <col min="7943" max="7943" width="11.5546875" style="1" customWidth="1"/>
    <col min="7944" max="7944" width="11.6640625" style="1" customWidth="1"/>
    <col min="7945" max="8192" width="8.88671875" style="1"/>
    <col min="8193" max="8193" width="48.33203125" style="1" customWidth="1"/>
    <col min="8194" max="8194" width="12.5546875" style="1" customWidth="1"/>
    <col min="8195" max="8195" width="11.5546875" style="1" customWidth="1"/>
    <col min="8196" max="8196" width="11.33203125" style="1" customWidth="1"/>
    <col min="8197" max="8197" width="9.5546875" style="1" customWidth="1"/>
    <col min="8198" max="8198" width="12.6640625" style="1" customWidth="1"/>
    <col min="8199" max="8199" width="11.5546875" style="1" customWidth="1"/>
    <col min="8200" max="8200" width="11.6640625" style="1" customWidth="1"/>
    <col min="8201" max="8448" width="8.88671875" style="1"/>
    <col min="8449" max="8449" width="48.33203125" style="1" customWidth="1"/>
    <col min="8450" max="8450" width="12.5546875" style="1" customWidth="1"/>
    <col min="8451" max="8451" width="11.5546875" style="1" customWidth="1"/>
    <col min="8452" max="8452" width="11.33203125" style="1" customWidth="1"/>
    <col min="8453" max="8453" width="9.5546875" style="1" customWidth="1"/>
    <col min="8454" max="8454" width="12.6640625" style="1" customWidth="1"/>
    <col min="8455" max="8455" width="11.5546875" style="1" customWidth="1"/>
    <col min="8456" max="8456" width="11.6640625" style="1" customWidth="1"/>
    <col min="8457" max="8704" width="8.88671875" style="1"/>
    <col min="8705" max="8705" width="48.33203125" style="1" customWidth="1"/>
    <col min="8706" max="8706" width="12.5546875" style="1" customWidth="1"/>
    <col min="8707" max="8707" width="11.5546875" style="1" customWidth="1"/>
    <col min="8708" max="8708" width="11.33203125" style="1" customWidth="1"/>
    <col min="8709" max="8709" width="9.5546875" style="1" customWidth="1"/>
    <col min="8710" max="8710" width="12.6640625" style="1" customWidth="1"/>
    <col min="8711" max="8711" width="11.5546875" style="1" customWidth="1"/>
    <col min="8712" max="8712" width="11.6640625" style="1" customWidth="1"/>
    <col min="8713" max="8960" width="8.88671875" style="1"/>
    <col min="8961" max="8961" width="48.33203125" style="1" customWidth="1"/>
    <col min="8962" max="8962" width="12.5546875" style="1" customWidth="1"/>
    <col min="8963" max="8963" width="11.5546875" style="1" customWidth="1"/>
    <col min="8964" max="8964" width="11.33203125" style="1" customWidth="1"/>
    <col min="8965" max="8965" width="9.5546875" style="1" customWidth="1"/>
    <col min="8966" max="8966" width="12.6640625" style="1" customWidth="1"/>
    <col min="8967" max="8967" width="11.5546875" style="1" customWidth="1"/>
    <col min="8968" max="8968" width="11.6640625" style="1" customWidth="1"/>
    <col min="8969" max="9216" width="8.88671875" style="1"/>
    <col min="9217" max="9217" width="48.33203125" style="1" customWidth="1"/>
    <col min="9218" max="9218" width="12.5546875" style="1" customWidth="1"/>
    <col min="9219" max="9219" width="11.5546875" style="1" customWidth="1"/>
    <col min="9220" max="9220" width="11.33203125" style="1" customWidth="1"/>
    <col min="9221" max="9221" width="9.5546875" style="1" customWidth="1"/>
    <col min="9222" max="9222" width="12.6640625" style="1" customWidth="1"/>
    <col min="9223" max="9223" width="11.5546875" style="1" customWidth="1"/>
    <col min="9224" max="9224" width="11.6640625" style="1" customWidth="1"/>
    <col min="9225" max="9472" width="8.88671875" style="1"/>
    <col min="9473" max="9473" width="48.33203125" style="1" customWidth="1"/>
    <col min="9474" max="9474" width="12.5546875" style="1" customWidth="1"/>
    <col min="9475" max="9475" width="11.5546875" style="1" customWidth="1"/>
    <col min="9476" max="9476" width="11.33203125" style="1" customWidth="1"/>
    <col min="9477" max="9477" width="9.5546875" style="1" customWidth="1"/>
    <col min="9478" max="9478" width="12.6640625" style="1" customWidth="1"/>
    <col min="9479" max="9479" width="11.5546875" style="1" customWidth="1"/>
    <col min="9480" max="9480" width="11.6640625" style="1" customWidth="1"/>
    <col min="9481" max="9728" width="8.88671875" style="1"/>
    <col min="9729" max="9729" width="48.33203125" style="1" customWidth="1"/>
    <col min="9730" max="9730" width="12.5546875" style="1" customWidth="1"/>
    <col min="9731" max="9731" width="11.5546875" style="1" customWidth="1"/>
    <col min="9732" max="9732" width="11.33203125" style="1" customWidth="1"/>
    <col min="9733" max="9733" width="9.5546875" style="1" customWidth="1"/>
    <col min="9734" max="9734" width="12.6640625" style="1" customWidth="1"/>
    <col min="9735" max="9735" width="11.5546875" style="1" customWidth="1"/>
    <col min="9736" max="9736" width="11.6640625" style="1" customWidth="1"/>
    <col min="9737" max="9984" width="8.88671875" style="1"/>
    <col min="9985" max="9985" width="48.33203125" style="1" customWidth="1"/>
    <col min="9986" max="9986" width="12.5546875" style="1" customWidth="1"/>
    <col min="9987" max="9987" width="11.5546875" style="1" customWidth="1"/>
    <col min="9988" max="9988" width="11.33203125" style="1" customWidth="1"/>
    <col min="9989" max="9989" width="9.5546875" style="1" customWidth="1"/>
    <col min="9990" max="9990" width="12.6640625" style="1" customWidth="1"/>
    <col min="9991" max="9991" width="11.5546875" style="1" customWidth="1"/>
    <col min="9992" max="9992" width="11.6640625" style="1" customWidth="1"/>
    <col min="9993" max="10240" width="8.88671875" style="1"/>
    <col min="10241" max="10241" width="48.33203125" style="1" customWidth="1"/>
    <col min="10242" max="10242" width="12.5546875" style="1" customWidth="1"/>
    <col min="10243" max="10243" width="11.5546875" style="1" customWidth="1"/>
    <col min="10244" max="10244" width="11.33203125" style="1" customWidth="1"/>
    <col min="10245" max="10245" width="9.5546875" style="1" customWidth="1"/>
    <col min="10246" max="10246" width="12.6640625" style="1" customWidth="1"/>
    <col min="10247" max="10247" width="11.5546875" style="1" customWidth="1"/>
    <col min="10248" max="10248" width="11.6640625" style="1" customWidth="1"/>
    <col min="10249" max="10496" width="8.88671875" style="1"/>
    <col min="10497" max="10497" width="48.33203125" style="1" customWidth="1"/>
    <col min="10498" max="10498" width="12.5546875" style="1" customWidth="1"/>
    <col min="10499" max="10499" width="11.5546875" style="1" customWidth="1"/>
    <col min="10500" max="10500" width="11.33203125" style="1" customWidth="1"/>
    <col min="10501" max="10501" width="9.5546875" style="1" customWidth="1"/>
    <col min="10502" max="10502" width="12.6640625" style="1" customWidth="1"/>
    <col min="10503" max="10503" width="11.5546875" style="1" customWidth="1"/>
    <col min="10504" max="10504" width="11.6640625" style="1" customWidth="1"/>
    <col min="10505" max="10752" width="8.88671875" style="1"/>
    <col min="10753" max="10753" width="48.33203125" style="1" customWidth="1"/>
    <col min="10754" max="10754" width="12.5546875" style="1" customWidth="1"/>
    <col min="10755" max="10755" width="11.5546875" style="1" customWidth="1"/>
    <col min="10756" max="10756" width="11.33203125" style="1" customWidth="1"/>
    <col min="10757" max="10757" width="9.5546875" style="1" customWidth="1"/>
    <col min="10758" max="10758" width="12.6640625" style="1" customWidth="1"/>
    <col min="10759" max="10759" width="11.5546875" style="1" customWidth="1"/>
    <col min="10760" max="10760" width="11.6640625" style="1" customWidth="1"/>
    <col min="10761" max="11008" width="8.88671875" style="1"/>
    <col min="11009" max="11009" width="48.33203125" style="1" customWidth="1"/>
    <col min="11010" max="11010" width="12.5546875" style="1" customWidth="1"/>
    <col min="11011" max="11011" width="11.5546875" style="1" customWidth="1"/>
    <col min="11012" max="11012" width="11.33203125" style="1" customWidth="1"/>
    <col min="11013" max="11013" width="9.5546875" style="1" customWidth="1"/>
    <col min="11014" max="11014" width="12.6640625" style="1" customWidth="1"/>
    <col min="11015" max="11015" width="11.5546875" style="1" customWidth="1"/>
    <col min="11016" max="11016" width="11.6640625" style="1" customWidth="1"/>
    <col min="11017" max="11264" width="8.88671875" style="1"/>
    <col min="11265" max="11265" width="48.33203125" style="1" customWidth="1"/>
    <col min="11266" max="11266" width="12.5546875" style="1" customWidth="1"/>
    <col min="11267" max="11267" width="11.5546875" style="1" customWidth="1"/>
    <col min="11268" max="11268" width="11.33203125" style="1" customWidth="1"/>
    <col min="11269" max="11269" width="9.5546875" style="1" customWidth="1"/>
    <col min="11270" max="11270" width="12.6640625" style="1" customWidth="1"/>
    <col min="11271" max="11271" width="11.5546875" style="1" customWidth="1"/>
    <col min="11272" max="11272" width="11.6640625" style="1" customWidth="1"/>
    <col min="11273" max="11520" width="8.88671875" style="1"/>
    <col min="11521" max="11521" width="48.33203125" style="1" customWidth="1"/>
    <col min="11522" max="11522" width="12.5546875" style="1" customWidth="1"/>
    <col min="11523" max="11523" width="11.5546875" style="1" customWidth="1"/>
    <col min="11524" max="11524" width="11.33203125" style="1" customWidth="1"/>
    <col min="11525" max="11525" width="9.5546875" style="1" customWidth="1"/>
    <col min="11526" max="11526" width="12.6640625" style="1" customWidth="1"/>
    <col min="11527" max="11527" width="11.5546875" style="1" customWidth="1"/>
    <col min="11528" max="11528" width="11.6640625" style="1" customWidth="1"/>
    <col min="11529" max="11776" width="8.88671875" style="1"/>
    <col min="11777" max="11777" width="48.33203125" style="1" customWidth="1"/>
    <col min="11778" max="11778" width="12.5546875" style="1" customWidth="1"/>
    <col min="11779" max="11779" width="11.5546875" style="1" customWidth="1"/>
    <col min="11780" max="11780" width="11.33203125" style="1" customWidth="1"/>
    <col min="11781" max="11781" width="9.5546875" style="1" customWidth="1"/>
    <col min="11782" max="11782" width="12.6640625" style="1" customWidth="1"/>
    <col min="11783" max="11783" width="11.5546875" style="1" customWidth="1"/>
    <col min="11784" max="11784" width="11.6640625" style="1" customWidth="1"/>
    <col min="11785" max="12032" width="8.88671875" style="1"/>
    <col min="12033" max="12033" width="48.33203125" style="1" customWidth="1"/>
    <col min="12034" max="12034" width="12.5546875" style="1" customWidth="1"/>
    <col min="12035" max="12035" width="11.5546875" style="1" customWidth="1"/>
    <col min="12036" max="12036" width="11.33203125" style="1" customWidth="1"/>
    <col min="12037" max="12037" width="9.5546875" style="1" customWidth="1"/>
    <col min="12038" max="12038" width="12.6640625" style="1" customWidth="1"/>
    <col min="12039" max="12039" width="11.5546875" style="1" customWidth="1"/>
    <col min="12040" max="12040" width="11.6640625" style="1" customWidth="1"/>
    <col min="12041" max="12288" width="8.88671875" style="1"/>
    <col min="12289" max="12289" width="48.33203125" style="1" customWidth="1"/>
    <col min="12290" max="12290" width="12.5546875" style="1" customWidth="1"/>
    <col min="12291" max="12291" width="11.5546875" style="1" customWidth="1"/>
    <col min="12292" max="12292" width="11.33203125" style="1" customWidth="1"/>
    <col min="12293" max="12293" width="9.5546875" style="1" customWidth="1"/>
    <col min="12294" max="12294" width="12.6640625" style="1" customWidth="1"/>
    <col min="12295" max="12295" width="11.5546875" style="1" customWidth="1"/>
    <col min="12296" max="12296" width="11.6640625" style="1" customWidth="1"/>
    <col min="12297" max="12544" width="8.88671875" style="1"/>
    <col min="12545" max="12545" width="48.33203125" style="1" customWidth="1"/>
    <col min="12546" max="12546" width="12.5546875" style="1" customWidth="1"/>
    <col min="12547" max="12547" width="11.5546875" style="1" customWidth="1"/>
    <col min="12548" max="12548" width="11.33203125" style="1" customWidth="1"/>
    <col min="12549" max="12549" width="9.5546875" style="1" customWidth="1"/>
    <col min="12550" max="12550" width="12.6640625" style="1" customWidth="1"/>
    <col min="12551" max="12551" width="11.5546875" style="1" customWidth="1"/>
    <col min="12552" max="12552" width="11.6640625" style="1" customWidth="1"/>
    <col min="12553" max="12800" width="8.88671875" style="1"/>
    <col min="12801" max="12801" width="48.33203125" style="1" customWidth="1"/>
    <col min="12802" max="12802" width="12.5546875" style="1" customWidth="1"/>
    <col min="12803" max="12803" width="11.5546875" style="1" customWidth="1"/>
    <col min="12804" max="12804" width="11.33203125" style="1" customWidth="1"/>
    <col min="12805" max="12805" width="9.5546875" style="1" customWidth="1"/>
    <col min="12806" max="12806" width="12.6640625" style="1" customWidth="1"/>
    <col min="12807" max="12807" width="11.5546875" style="1" customWidth="1"/>
    <col min="12808" max="12808" width="11.6640625" style="1" customWidth="1"/>
    <col min="12809" max="13056" width="8.88671875" style="1"/>
    <col min="13057" max="13057" width="48.33203125" style="1" customWidth="1"/>
    <col min="13058" max="13058" width="12.5546875" style="1" customWidth="1"/>
    <col min="13059" max="13059" width="11.5546875" style="1" customWidth="1"/>
    <col min="13060" max="13060" width="11.33203125" style="1" customWidth="1"/>
    <col min="13061" max="13061" width="9.5546875" style="1" customWidth="1"/>
    <col min="13062" max="13062" width="12.6640625" style="1" customWidth="1"/>
    <col min="13063" max="13063" width="11.5546875" style="1" customWidth="1"/>
    <col min="13064" max="13064" width="11.6640625" style="1" customWidth="1"/>
    <col min="13065" max="13312" width="8.88671875" style="1"/>
    <col min="13313" max="13313" width="48.33203125" style="1" customWidth="1"/>
    <col min="13314" max="13314" width="12.5546875" style="1" customWidth="1"/>
    <col min="13315" max="13315" width="11.5546875" style="1" customWidth="1"/>
    <col min="13316" max="13316" width="11.33203125" style="1" customWidth="1"/>
    <col min="13317" max="13317" width="9.5546875" style="1" customWidth="1"/>
    <col min="13318" max="13318" width="12.6640625" style="1" customWidth="1"/>
    <col min="13319" max="13319" width="11.5546875" style="1" customWidth="1"/>
    <col min="13320" max="13320" width="11.6640625" style="1" customWidth="1"/>
    <col min="13321" max="13568" width="8.88671875" style="1"/>
    <col min="13569" max="13569" width="48.33203125" style="1" customWidth="1"/>
    <col min="13570" max="13570" width="12.5546875" style="1" customWidth="1"/>
    <col min="13571" max="13571" width="11.5546875" style="1" customWidth="1"/>
    <col min="13572" max="13572" width="11.33203125" style="1" customWidth="1"/>
    <col min="13573" max="13573" width="9.5546875" style="1" customWidth="1"/>
    <col min="13574" max="13574" width="12.6640625" style="1" customWidth="1"/>
    <col min="13575" max="13575" width="11.5546875" style="1" customWidth="1"/>
    <col min="13576" max="13576" width="11.6640625" style="1" customWidth="1"/>
    <col min="13577" max="13824" width="8.88671875" style="1"/>
    <col min="13825" max="13825" width="48.33203125" style="1" customWidth="1"/>
    <col min="13826" max="13826" width="12.5546875" style="1" customWidth="1"/>
    <col min="13827" max="13827" width="11.5546875" style="1" customWidth="1"/>
    <col min="13828" max="13828" width="11.33203125" style="1" customWidth="1"/>
    <col min="13829" max="13829" width="9.5546875" style="1" customWidth="1"/>
    <col min="13830" max="13830" width="12.6640625" style="1" customWidth="1"/>
    <col min="13831" max="13831" width="11.5546875" style="1" customWidth="1"/>
    <col min="13832" max="13832" width="11.6640625" style="1" customWidth="1"/>
    <col min="13833" max="14080" width="8.88671875" style="1"/>
    <col min="14081" max="14081" width="48.33203125" style="1" customWidth="1"/>
    <col min="14082" max="14082" width="12.5546875" style="1" customWidth="1"/>
    <col min="14083" max="14083" width="11.5546875" style="1" customWidth="1"/>
    <col min="14084" max="14084" width="11.33203125" style="1" customWidth="1"/>
    <col min="14085" max="14085" width="9.5546875" style="1" customWidth="1"/>
    <col min="14086" max="14086" width="12.6640625" style="1" customWidth="1"/>
    <col min="14087" max="14087" width="11.5546875" style="1" customWidth="1"/>
    <col min="14088" max="14088" width="11.6640625" style="1" customWidth="1"/>
    <col min="14089" max="14336" width="8.88671875" style="1"/>
    <col min="14337" max="14337" width="48.33203125" style="1" customWidth="1"/>
    <col min="14338" max="14338" width="12.5546875" style="1" customWidth="1"/>
    <col min="14339" max="14339" width="11.5546875" style="1" customWidth="1"/>
    <col min="14340" max="14340" width="11.33203125" style="1" customWidth="1"/>
    <col min="14341" max="14341" width="9.5546875" style="1" customWidth="1"/>
    <col min="14342" max="14342" width="12.6640625" style="1" customWidth="1"/>
    <col min="14343" max="14343" width="11.5546875" style="1" customWidth="1"/>
    <col min="14344" max="14344" width="11.6640625" style="1" customWidth="1"/>
    <col min="14345" max="14592" width="8.88671875" style="1"/>
    <col min="14593" max="14593" width="48.33203125" style="1" customWidth="1"/>
    <col min="14594" max="14594" width="12.5546875" style="1" customWidth="1"/>
    <col min="14595" max="14595" width="11.5546875" style="1" customWidth="1"/>
    <col min="14596" max="14596" width="11.33203125" style="1" customWidth="1"/>
    <col min="14597" max="14597" width="9.5546875" style="1" customWidth="1"/>
    <col min="14598" max="14598" width="12.6640625" style="1" customWidth="1"/>
    <col min="14599" max="14599" width="11.5546875" style="1" customWidth="1"/>
    <col min="14600" max="14600" width="11.6640625" style="1" customWidth="1"/>
    <col min="14601" max="14848" width="8.88671875" style="1"/>
    <col min="14849" max="14849" width="48.33203125" style="1" customWidth="1"/>
    <col min="14850" max="14850" width="12.5546875" style="1" customWidth="1"/>
    <col min="14851" max="14851" width="11.5546875" style="1" customWidth="1"/>
    <col min="14852" max="14852" width="11.33203125" style="1" customWidth="1"/>
    <col min="14853" max="14853" width="9.5546875" style="1" customWidth="1"/>
    <col min="14854" max="14854" width="12.6640625" style="1" customWidth="1"/>
    <col min="14855" max="14855" width="11.5546875" style="1" customWidth="1"/>
    <col min="14856" max="14856" width="11.6640625" style="1" customWidth="1"/>
    <col min="14857" max="15104" width="8.88671875" style="1"/>
    <col min="15105" max="15105" width="48.33203125" style="1" customWidth="1"/>
    <col min="15106" max="15106" width="12.5546875" style="1" customWidth="1"/>
    <col min="15107" max="15107" width="11.5546875" style="1" customWidth="1"/>
    <col min="15108" max="15108" width="11.33203125" style="1" customWidth="1"/>
    <col min="15109" max="15109" width="9.5546875" style="1" customWidth="1"/>
    <col min="15110" max="15110" width="12.6640625" style="1" customWidth="1"/>
    <col min="15111" max="15111" width="11.5546875" style="1" customWidth="1"/>
    <col min="15112" max="15112" width="11.6640625" style="1" customWidth="1"/>
    <col min="15113" max="15360" width="8.88671875" style="1"/>
    <col min="15361" max="15361" width="48.33203125" style="1" customWidth="1"/>
    <col min="15362" max="15362" width="12.5546875" style="1" customWidth="1"/>
    <col min="15363" max="15363" width="11.5546875" style="1" customWidth="1"/>
    <col min="15364" max="15364" width="11.33203125" style="1" customWidth="1"/>
    <col min="15365" max="15365" width="9.5546875" style="1" customWidth="1"/>
    <col min="15366" max="15366" width="12.6640625" style="1" customWidth="1"/>
    <col min="15367" max="15367" width="11.5546875" style="1" customWidth="1"/>
    <col min="15368" max="15368" width="11.6640625" style="1" customWidth="1"/>
    <col min="15369" max="15616" width="8.88671875" style="1"/>
    <col min="15617" max="15617" width="48.33203125" style="1" customWidth="1"/>
    <col min="15618" max="15618" width="12.5546875" style="1" customWidth="1"/>
    <col min="15619" max="15619" width="11.5546875" style="1" customWidth="1"/>
    <col min="15620" max="15620" width="11.33203125" style="1" customWidth="1"/>
    <col min="15621" max="15621" width="9.5546875" style="1" customWidth="1"/>
    <col min="15622" max="15622" width="12.6640625" style="1" customWidth="1"/>
    <col min="15623" max="15623" width="11.5546875" style="1" customWidth="1"/>
    <col min="15624" max="15624" width="11.6640625" style="1" customWidth="1"/>
    <col min="15625" max="15872" width="8.88671875" style="1"/>
    <col min="15873" max="15873" width="48.33203125" style="1" customWidth="1"/>
    <col min="15874" max="15874" width="12.5546875" style="1" customWidth="1"/>
    <col min="15875" max="15875" width="11.5546875" style="1" customWidth="1"/>
    <col min="15876" max="15876" width="11.33203125" style="1" customWidth="1"/>
    <col min="15877" max="15877" width="9.5546875" style="1" customWidth="1"/>
    <col min="15878" max="15878" width="12.6640625" style="1" customWidth="1"/>
    <col min="15879" max="15879" width="11.5546875" style="1" customWidth="1"/>
    <col min="15880" max="15880" width="11.6640625" style="1" customWidth="1"/>
    <col min="15881" max="16128" width="8.88671875" style="1"/>
    <col min="16129" max="16129" width="48.33203125" style="1" customWidth="1"/>
    <col min="16130" max="16130" width="12.5546875" style="1" customWidth="1"/>
    <col min="16131" max="16131" width="11.5546875" style="1" customWidth="1"/>
    <col min="16132" max="16132" width="11.33203125" style="1" customWidth="1"/>
    <col min="16133" max="16133" width="9.5546875" style="1" customWidth="1"/>
    <col min="16134" max="16134" width="12.6640625" style="1" customWidth="1"/>
    <col min="16135" max="16135" width="11.5546875" style="1" customWidth="1"/>
    <col min="16136" max="16136" width="11.6640625" style="1" customWidth="1"/>
    <col min="16137" max="16384" width="8.88671875" style="1"/>
  </cols>
  <sheetData>
    <row r="1" spans="1:9" ht="40.950000000000003" customHeight="1" x14ac:dyDescent="0.3">
      <c r="A1" s="207" t="s">
        <v>180</v>
      </c>
      <c r="B1" s="207"/>
      <c r="C1" s="207"/>
      <c r="D1" s="207"/>
      <c r="E1" s="207"/>
      <c r="F1" s="207"/>
      <c r="G1" s="207"/>
      <c r="H1" s="207"/>
    </row>
    <row r="2" spans="1:9" ht="15" customHeight="1" x14ac:dyDescent="0.25">
      <c r="A2" s="208" t="s">
        <v>136</v>
      </c>
      <c r="B2" s="209"/>
      <c r="C2" s="209"/>
      <c r="D2" s="209"/>
      <c r="E2" s="209"/>
      <c r="F2" s="209"/>
      <c r="G2" s="209"/>
      <c r="H2" s="209"/>
    </row>
    <row r="3" spans="1:9" ht="17.399999999999999" customHeight="1" x14ac:dyDescent="0.25">
      <c r="A3" s="210" t="s">
        <v>181</v>
      </c>
      <c r="B3" s="210"/>
      <c r="C3" s="210"/>
      <c r="D3" s="210"/>
      <c r="E3" s="210"/>
      <c r="F3" s="210"/>
      <c r="G3" s="210"/>
      <c r="H3" s="211"/>
    </row>
    <row r="5" spans="1:9" ht="15.6" x14ac:dyDescent="0.25">
      <c r="A5" s="212" t="s">
        <v>0</v>
      </c>
      <c r="B5" s="202" t="s">
        <v>1</v>
      </c>
      <c r="C5" s="79" t="s">
        <v>2</v>
      </c>
      <c r="D5" s="79" t="s">
        <v>2</v>
      </c>
      <c r="E5" s="95" t="s">
        <v>3</v>
      </c>
      <c r="F5" s="204" t="s">
        <v>81</v>
      </c>
      <c r="G5" s="204"/>
      <c r="H5" s="204"/>
    </row>
    <row r="6" spans="1:9" ht="15.6" x14ac:dyDescent="0.25">
      <c r="A6" s="212"/>
      <c r="B6" s="202"/>
      <c r="C6" s="80">
        <v>2020</v>
      </c>
      <c r="D6" s="80">
        <v>2021</v>
      </c>
      <c r="E6" s="81">
        <v>2022</v>
      </c>
      <c r="F6" s="96">
        <v>2023</v>
      </c>
      <c r="G6" s="97">
        <v>2024</v>
      </c>
      <c r="H6" s="95">
        <v>2025</v>
      </c>
    </row>
    <row r="7" spans="1:9" ht="15.6" x14ac:dyDescent="0.3">
      <c r="A7" s="98" t="s">
        <v>137</v>
      </c>
      <c r="B7" s="99"/>
      <c r="C7" s="99"/>
      <c r="D7" s="100"/>
      <c r="E7" s="101"/>
      <c r="F7" s="102"/>
      <c r="G7" s="102"/>
      <c r="H7" s="103"/>
    </row>
    <row r="8" spans="1:9" ht="15.6" x14ac:dyDescent="0.3">
      <c r="A8" s="104" t="s">
        <v>138</v>
      </c>
      <c r="B8" s="105" t="s">
        <v>122</v>
      </c>
      <c r="C8" s="85">
        <f t="shared" ref="C8:H8" si="0">C10+C11+C12+C17+C18+C21</f>
        <v>2866.9</v>
      </c>
      <c r="D8" s="106">
        <f t="shared" si="0"/>
        <v>3052</v>
      </c>
      <c r="E8" s="106">
        <f t="shared" si="0"/>
        <v>2885</v>
      </c>
      <c r="F8" s="106">
        <f t="shared" si="0"/>
        <v>3556.8</v>
      </c>
      <c r="G8" s="106">
        <f t="shared" si="0"/>
        <v>3734.2000000000003</v>
      </c>
      <c r="H8" s="85">
        <f t="shared" si="0"/>
        <v>3961.8</v>
      </c>
      <c r="I8" s="107"/>
    </row>
    <row r="9" spans="1:9" ht="15.6" x14ac:dyDescent="0.3">
      <c r="A9" s="108" t="s">
        <v>123</v>
      </c>
      <c r="B9" s="109"/>
      <c r="C9" s="109"/>
      <c r="D9" s="110"/>
      <c r="E9" s="110"/>
      <c r="F9" s="110"/>
      <c r="G9" s="110"/>
      <c r="H9" s="110"/>
    </row>
    <row r="10" spans="1:9" ht="15.6" x14ac:dyDescent="0.3">
      <c r="A10" s="111" t="s">
        <v>139</v>
      </c>
      <c r="B10" s="109" t="s">
        <v>122</v>
      </c>
      <c r="C10" s="112">
        <v>869.4</v>
      </c>
      <c r="D10" s="112">
        <v>697</v>
      </c>
      <c r="E10" s="112">
        <v>643.70000000000005</v>
      </c>
      <c r="F10" s="112">
        <v>799.8</v>
      </c>
      <c r="G10" s="112">
        <v>831.7</v>
      </c>
      <c r="H10" s="112">
        <v>865</v>
      </c>
    </row>
    <row r="11" spans="1:9" ht="15.6" x14ac:dyDescent="0.3">
      <c r="A11" s="111" t="s">
        <v>140</v>
      </c>
      <c r="B11" s="109" t="s">
        <v>122</v>
      </c>
      <c r="C11" s="112">
        <v>106.9</v>
      </c>
      <c r="D11" s="112">
        <v>327.2</v>
      </c>
      <c r="E11" s="112">
        <v>244.8</v>
      </c>
      <c r="F11" s="112">
        <v>244.8</v>
      </c>
      <c r="G11" s="112">
        <v>254.6</v>
      </c>
      <c r="H11" s="112">
        <v>264.8</v>
      </c>
    </row>
    <row r="12" spans="1:9" ht="15.6" x14ac:dyDescent="0.3">
      <c r="A12" s="111" t="s">
        <v>141</v>
      </c>
      <c r="B12" s="109" t="s">
        <v>122</v>
      </c>
      <c r="C12" s="112">
        <v>709.7</v>
      </c>
      <c r="D12" s="112">
        <v>793.8</v>
      </c>
      <c r="E12" s="112">
        <v>778.8</v>
      </c>
      <c r="F12" s="112">
        <v>867.2</v>
      </c>
      <c r="G12" s="112">
        <v>878.7</v>
      </c>
      <c r="H12" s="112">
        <v>927.9</v>
      </c>
    </row>
    <row r="13" spans="1:9" ht="15.6" hidden="1" x14ac:dyDescent="0.3">
      <c r="A13" s="111" t="s">
        <v>142</v>
      </c>
      <c r="B13" s="109" t="s">
        <v>122</v>
      </c>
      <c r="C13" s="112"/>
      <c r="D13" s="112"/>
      <c r="E13" s="112"/>
      <c r="F13" s="112"/>
      <c r="G13" s="112"/>
      <c r="H13" s="112"/>
    </row>
    <row r="14" spans="1:9" ht="31.2" hidden="1" x14ac:dyDescent="0.3">
      <c r="A14" s="113" t="s">
        <v>143</v>
      </c>
      <c r="B14" s="109" t="s">
        <v>122</v>
      </c>
      <c r="C14" s="112"/>
      <c r="D14" s="112"/>
      <c r="E14" s="112"/>
      <c r="F14" s="112"/>
      <c r="G14" s="112"/>
      <c r="H14" s="112"/>
    </row>
    <row r="15" spans="1:9" ht="15.6" hidden="1" x14ac:dyDescent="0.3">
      <c r="A15" s="111" t="s">
        <v>144</v>
      </c>
      <c r="B15" s="109" t="s">
        <v>122</v>
      </c>
      <c r="C15" s="112"/>
      <c r="D15" s="112"/>
      <c r="E15" s="112"/>
      <c r="F15" s="112"/>
      <c r="G15" s="112"/>
      <c r="H15" s="112"/>
    </row>
    <row r="16" spans="1:9" ht="15.6" hidden="1" x14ac:dyDescent="0.3">
      <c r="A16" s="113" t="s">
        <v>145</v>
      </c>
      <c r="B16" s="109" t="s">
        <v>122</v>
      </c>
      <c r="C16" s="112"/>
      <c r="D16" s="112"/>
      <c r="E16" s="112"/>
      <c r="F16" s="112"/>
      <c r="G16" s="112"/>
      <c r="H16" s="112"/>
    </row>
    <row r="17" spans="1:9" ht="15.6" x14ac:dyDescent="0.3">
      <c r="A17" s="114" t="s">
        <v>145</v>
      </c>
      <c r="B17" s="109" t="s">
        <v>122</v>
      </c>
      <c r="C17" s="112">
        <v>509.5</v>
      </c>
      <c r="D17" s="112">
        <v>447.1</v>
      </c>
      <c r="E17" s="112">
        <v>571.4</v>
      </c>
      <c r="F17" s="112">
        <v>973</v>
      </c>
      <c r="G17" s="112">
        <v>1070.3</v>
      </c>
      <c r="H17" s="112">
        <v>1177.3</v>
      </c>
    </row>
    <row r="18" spans="1:9" ht="15.6" x14ac:dyDescent="0.3">
      <c r="A18" s="114" t="s">
        <v>146</v>
      </c>
      <c r="B18" s="109" t="s">
        <v>122</v>
      </c>
      <c r="C18" s="112">
        <v>671.4</v>
      </c>
      <c r="D18" s="112">
        <v>786.9</v>
      </c>
      <c r="E18" s="112">
        <v>646.29999999999995</v>
      </c>
      <c r="F18" s="112">
        <v>672</v>
      </c>
      <c r="G18" s="112">
        <v>698.9</v>
      </c>
      <c r="H18" s="112">
        <v>726.8</v>
      </c>
    </row>
    <row r="19" spans="1:9" ht="15.6" hidden="1" x14ac:dyDescent="0.3">
      <c r="A19" s="113" t="s">
        <v>147</v>
      </c>
      <c r="B19" s="109" t="s">
        <v>122</v>
      </c>
      <c r="C19" s="112"/>
      <c r="D19" s="112"/>
      <c r="E19" s="112"/>
      <c r="F19" s="112"/>
      <c r="G19" s="112"/>
      <c r="H19" s="112"/>
    </row>
    <row r="20" spans="1:9" ht="31.2" hidden="1" x14ac:dyDescent="0.3">
      <c r="A20" s="111" t="s">
        <v>148</v>
      </c>
      <c r="B20" s="109" t="s">
        <v>122</v>
      </c>
      <c r="C20" s="112"/>
      <c r="D20" s="112"/>
      <c r="E20" s="112"/>
      <c r="F20" s="112"/>
      <c r="G20" s="112"/>
      <c r="H20" s="112"/>
    </row>
    <row r="21" spans="1:9" ht="15.6" x14ac:dyDescent="0.3">
      <c r="A21" s="111" t="s">
        <v>149</v>
      </c>
      <c r="B21" s="109" t="s">
        <v>122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</row>
    <row r="22" spans="1:9" ht="15.6" x14ac:dyDescent="0.3">
      <c r="A22" s="115" t="s">
        <v>150</v>
      </c>
      <c r="B22" s="109" t="s">
        <v>122</v>
      </c>
      <c r="C22" s="112">
        <v>8993.2999999999993</v>
      </c>
      <c r="D22" s="112">
        <v>2015.8</v>
      </c>
      <c r="E22" s="112">
        <v>1319.7</v>
      </c>
      <c r="F22" s="112">
        <v>1462.1</v>
      </c>
      <c r="G22" s="112">
        <v>1520</v>
      </c>
      <c r="H22" s="112">
        <v>1580.9</v>
      </c>
    </row>
    <row r="23" spans="1:9" ht="15.6" x14ac:dyDescent="0.3">
      <c r="A23" s="116" t="s">
        <v>151</v>
      </c>
      <c r="B23" s="109" t="s">
        <v>122</v>
      </c>
      <c r="C23" s="85">
        <f t="shared" ref="C23:H23" si="1">C8+C22</f>
        <v>11860.199999999999</v>
      </c>
      <c r="D23" s="85">
        <f t="shared" si="1"/>
        <v>5067.8</v>
      </c>
      <c r="E23" s="85">
        <f t="shared" si="1"/>
        <v>4204.7</v>
      </c>
      <c r="F23" s="85">
        <f t="shared" si="1"/>
        <v>5018.8999999999996</v>
      </c>
      <c r="G23" s="85">
        <f t="shared" si="1"/>
        <v>5254.2000000000007</v>
      </c>
      <c r="H23" s="85">
        <f t="shared" si="1"/>
        <v>5542.7000000000007</v>
      </c>
      <c r="I23" s="107"/>
    </row>
    <row r="24" spans="1:9" ht="31.2" x14ac:dyDescent="0.3">
      <c r="A24" s="117" t="s">
        <v>152</v>
      </c>
      <c r="B24" s="118" t="s">
        <v>122</v>
      </c>
      <c r="C24" s="85">
        <f t="shared" ref="C24:H24" si="2">C25+C26+C27+C28+C29+C30</f>
        <v>13173.300000000001</v>
      </c>
      <c r="D24" s="85">
        <f t="shared" si="2"/>
        <v>9658.6999999999989</v>
      </c>
      <c r="E24" s="85">
        <f t="shared" si="2"/>
        <v>24806.3</v>
      </c>
      <c r="F24" s="85">
        <f t="shared" si="2"/>
        <v>23842.6</v>
      </c>
      <c r="G24" s="85">
        <f t="shared" si="2"/>
        <v>3033.3</v>
      </c>
      <c r="H24" s="85">
        <f t="shared" si="2"/>
        <v>3033.3</v>
      </c>
      <c r="I24" s="107"/>
    </row>
    <row r="25" spans="1:9" ht="15.6" x14ac:dyDescent="0.3">
      <c r="A25" s="119" t="s">
        <v>153</v>
      </c>
      <c r="B25" s="118" t="s">
        <v>122</v>
      </c>
      <c r="C25" s="85">
        <v>3612.9</v>
      </c>
      <c r="D25" s="85">
        <v>3734.1</v>
      </c>
      <c r="E25" s="85">
        <v>3532.8</v>
      </c>
      <c r="F25" s="85">
        <v>3178.9</v>
      </c>
      <c r="G25" s="85">
        <v>2779.3</v>
      </c>
      <c r="H25" s="85">
        <v>2779.3</v>
      </c>
      <c r="I25" s="107"/>
    </row>
    <row r="26" spans="1:9" ht="15.6" x14ac:dyDescent="0.3">
      <c r="A26" s="120" t="s">
        <v>154</v>
      </c>
      <c r="B26" s="118" t="s">
        <v>122</v>
      </c>
      <c r="C26" s="85">
        <v>7178.2</v>
      </c>
      <c r="D26" s="85">
        <v>3500.8</v>
      </c>
      <c r="E26" s="85">
        <v>17550.599999999999</v>
      </c>
      <c r="F26" s="85">
        <v>18217.5</v>
      </c>
      <c r="G26" s="85">
        <v>0</v>
      </c>
      <c r="H26" s="85">
        <v>0</v>
      </c>
      <c r="I26" s="107"/>
    </row>
    <row r="27" spans="1:9" ht="15.6" x14ac:dyDescent="0.3">
      <c r="A27" s="121" t="s">
        <v>155</v>
      </c>
      <c r="B27" s="118" t="s">
        <v>122</v>
      </c>
      <c r="C27" s="85">
        <v>236.2</v>
      </c>
      <c r="D27" s="85">
        <v>236.9</v>
      </c>
      <c r="E27" s="85">
        <v>237.9</v>
      </c>
      <c r="F27" s="85">
        <v>245.6</v>
      </c>
      <c r="G27" s="85">
        <v>254</v>
      </c>
      <c r="H27" s="85">
        <v>254</v>
      </c>
      <c r="I27" s="107"/>
    </row>
    <row r="28" spans="1:9" ht="15.6" x14ac:dyDescent="0.3">
      <c r="A28" s="121" t="s">
        <v>156</v>
      </c>
      <c r="B28" s="118" t="s">
        <v>122</v>
      </c>
      <c r="C28" s="85">
        <v>85</v>
      </c>
      <c r="D28" s="85">
        <v>136.9</v>
      </c>
      <c r="E28" s="85">
        <v>136.9</v>
      </c>
      <c r="F28" s="85">
        <v>0</v>
      </c>
      <c r="G28" s="85">
        <v>0</v>
      </c>
      <c r="H28" s="85">
        <v>0</v>
      </c>
      <c r="I28" s="107"/>
    </row>
    <row r="29" spans="1:9" ht="15.6" x14ac:dyDescent="0.3">
      <c r="A29" s="121" t="s">
        <v>157</v>
      </c>
      <c r="B29" s="118" t="s">
        <v>122</v>
      </c>
      <c r="C29" s="85">
        <v>1895</v>
      </c>
      <c r="D29" s="85">
        <v>2000</v>
      </c>
      <c r="E29" s="85">
        <v>3348.1</v>
      </c>
      <c r="F29" s="85">
        <v>2200.6</v>
      </c>
      <c r="G29" s="85">
        <v>0</v>
      </c>
      <c r="H29" s="85">
        <v>0</v>
      </c>
      <c r="I29" s="107"/>
    </row>
    <row r="30" spans="1:9" ht="15.6" x14ac:dyDescent="0.3">
      <c r="A30" s="121" t="s">
        <v>158</v>
      </c>
      <c r="B30" s="118" t="s">
        <v>122</v>
      </c>
      <c r="C30" s="85">
        <v>166</v>
      </c>
      <c r="D30" s="85">
        <v>50</v>
      </c>
      <c r="E30" s="85">
        <v>0</v>
      </c>
      <c r="F30" s="85">
        <v>0</v>
      </c>
      <c r="G30" s="85">
        <v>0</v>
      </c>
      <c r="H30" s="85">
        <v>0</v>
      </c>
      <c r="I30" s="107"/>
    </row>
    <row r="31" spans="1:9" ht="15.6" x14ac:dyDescent="0.3">
      <c r="A31" s="122" t="s">
        <v>159</v>
      </c>
      <c r="B31" s="123" t="s">
        <v>122</v>
      </c>
      <c r="C31" s="85">
        <f t="shared" ref="C31:H31" si="3">C23+C24</f>
        <v>25033.5</v>
      </c>
      <c r="D31" s="85">
        <f t="shared" si="3"/>
        <v>14726.5</v>
      </c>
      <c r="E31" s="85">
        <f t="shared" si="3"/>
        <v>29011</v>
      </c>
      <c r="F31" s="85">
        <f t="shared" si="3"/>
        <v>28861.5</v>
      </c>
      <c r="G31" s="85">
        <f t="shared" si="3"/>
        <v>8287.5</v>
      </c>
      <c r="H31" s="85">
        <f t="shared" si="3"/>
        <v>8576</v>
      </c>
      <c r="I31" s="107"/>
    </row>
    <row r="32" spans="1:9" ht="15.6" x14ac:dyDescent="0.3">
      <c r="A32" s="124" t="s">
        <v>160</v>
      </c>
      <c r="B32" s="125"/>
      <c r="C32" s="126"/>
      <c r="D32" s="127"/>
      <c r="E32" s="127"/>
      <c r="F32" s="127"/>
      <c r="G32" s="127"/>
      <c r="H32" s="127"/>
    </row>
    <row r="33" spans="1:8" ht="15.6" x14ac:dyDescent="0.3">
      <c r="A33" s="128" t="s">
        <v>161</v>
      </c>
      <c r="B33" s="109" t="s">
        <v>122</v>
      </c>
      <c r="C33" s="213">
        <v>3163.8</v>
      </c>
      <c r="D33" s="213">
        <v>2826</v>
      </c>
      <c r="E33" s="129">
        <v>2625.1</v>
      </c>
      <c r="F33" s="129">
        <v>2524.3000000000002</v>
      </c>
      <c r="G33" s="129">
        <v>2395.3000000000002</v>
      </c>
      <c r="H33" s="129">
        <v>2396.3000000000002</v>
      </c>
    </row>
    <row r="34" spans="1:8" ht="15.6" x14ac:dyDescent="0.3">
      <c r="A34" s="128" t="s">
        <v>162</v>
      </c>
      <c r="B34" s="109" t="s">
        <v>122</v>
      </c>
      <c r="C34" s="129">
        <v>236.17</v>
      </c>
      <c r="D34" s="129">
        <v>236.9</v>
      </c>
      <c r="E34" s="129">
        <v>237.9</v>
      </c>
      <c r="F34" s="129">
        <v>245.6</v>
      </c>
      <c r="G34" s="129">
        <v>254</v>
      </c>
      <c r="H34" s="129">
        <v>254</v>
      </c>
    </row>
    <row r="35" spans="1:8" ht="31.2" x14ac:dyDescent="0.3">
      <c r="A35" s="108" t="s">
        <v>163</v>
      </c>
      <c r="B35" s="109" t="s">
        <v>122</v>
      </c>
      <c r="C35" s="129">
        <v>50</v>
      </c>
      <c r="D35" s="129">
        <v>40</v>
      </c>
      <c r="E35" s="129">
        <v>10</v>
      </c>
      <c r="F35" s="129">
        <v>10</v>
      </c>
      <c r="G35" s="129">
        <v>40</v>
      </c>
      <c r="H35" s="129">
        <v>40</v>
      </c>
    </row>
    <row r="36" spans="1:8" ht="15.6" x14ac:dyDescent="0.3">
      <c r="A36" s="108" t="s">
        <v>164</v>
      </c>
      <c r="B36" s="109" t="s">
        <v>122</v>
      </c>
      <c r="C36" s="129">
        <v>4874.49</v>
      </c>
      <c r="D36" s="129">
        <v>4034</v>
      </c>
      <c r="E36" s="129">
        <v>4268.6000000000004</v>
      </c>
      <c r="F36" s="129">
        <v>1688.6</v>
      </c>
      <c r="G36" s="129">
        <v>919.7</v>
      </c>
      <c r="H36" s="129">
        <v>968.9</v>
      </c>
    </row>
    <row r="37" spans="1:8" ht="21.6" customHeight="1" x14ac:dyDescent="0.3">
      <c r="A37" s="108" t="s">
        <v>165</v>
      </c>
      <c r="B37" s="109" t="s">
        <v>122</v>
      </c>
      <c r="C37" s="129">
        <v>8680.06</v>
      </c>
      <c r="D37" s="129">
        <v>3250.1</v>
      </c>
      <c r="E37" s="129">
        <v>1842.4</v>
      </c>
      <c r="F37" s="129">
        <v>581.20000000000005</v>
      </c>
      <c r="G37" s="129">
        <v>498.1</v>
      </c>
      <c r="H37" s="129">
        <v>449.7</v>
      </c>
    </row>
    <row r="38" spans="1:8" ht="15.6" x14ac:dyDescent="0.3">
      <c r="A38" s="108" t="s">
        <v>166</v>
      </c>
      <c r="B38" s="109" t="s">
        <v>122</v>
      </c>
      <c r="C38" s="130">
        <v>0</v>
      </c>
      <c r="D38" s="85">
        <v>0</v>
      </c>
      <c r="E38" s="131">
        <v>0</v>
      </c>
      <c r="F38" s="131">
        <v>0</v>
      </c>
      <c r="G38" s="131">
        <v>0</v>
      </c>
      <c r="H38" s="131">
        <v>0</v>
      </c>
    </row>
    <row r="39" spans="1:8" ht="62.4" x14ac:dyDescent="0.3">
      <c r="A39" s="108" t="s">
        <v>167</v>
      </c>
      <c r="B39" s="109" t="s">
        <v>122</v>
      </c>
      <c r="C39" s="85">
        <f t="shared" ref="C39:H39" si="4">C41+C42+C43+C44+C45+C46</f>
        <v>4303</v>
      </c>
      <c r="D39" s="85">
        <f t="shared" si="4"/>
        <v>4148.5</v>
      </c>
      <c r="E39" s="85">
        <f>E41+E42+E43+E44+E45+E46</f>
        <v>20351</v>
      </c>
      <c r="F39" s="85">
        <f t="shared" si="4"/>
        <v>21000.3</v>
      </c>
      <c r="G39" s="85">
        <f t="shared" si="4"/>
        <v>3612.2</v>
      </c>
      <c r="H39" s="85">
        <f t="shared" si="4"/>
        <v>3852.5</v>
      </c>
    </row>
    <row r="40" spans="1:8" ht="15.6" x14ac:dyDescent="0.3">
      <c r="A40" s="108" t="s">
        <v>168</v>
      </c>
      <c r="B40" s="109"/>
      <c r="C40" s="132"/>
      <c r="D40" s="131"/>
      <c r="E40" s="131"/>
      <c r="F40" s="131"/>
      <c r="G40" s="131"/>
      <c r="H40" s="131"/>
    </row>
    <row r="41" spans="1:8" ht="15.6" x14ac:dyDescent="0.3">
      <c r="A41" s="111" t="s">
        <v>54</v>
      </c>
      <c r="B41" s="109" t="s">
        <v>122</v>
      </c>
      <c r="C41" s="133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</row>
    <row r="42" spans="1:8" ht="15.6" x14ac:dyDescent="0.3">
      <c r="A42" s="111" t="s">
        <v>169</v>
      </c>
      <c r="B42" s="109" t="s">
        <v>122</v>
      </c>
      <c r="C42" s="131">
        <v>4203</v>
      </c>
      <c r="D42" s="131">
        <v>4046</v>
      </c>
      <c r="E42" s="131">
        <v>20251</v>
      </c>
      <c r="F42" s="131">
        <v>20900.3</v>
      </c>
      <c r="G42" s="131">
        <v>3512.2</v>
      </c>
      <c r="H42" s="131">
        <v>3752.5</v>
      </c>
    </row>
    <row r="43" spans="1:8" ht="15.6" x14ac:dyDescent="0.3">
      <c r="A43" s="111" t="s">
        <v>170</v>
      </c>
      <c r="B43" s="109" t="s">
        <v>122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</row>
    <row r="44" spans="1:8" ht="15.6" x14ac:dyDescent="0.3">
      <c r="A44" s="111" t="s">
        <v>171</v>
      </c>
      <c r="B44" s="109" t="s">
        <v>122</v>
      </c>
      <c r="C44" s="131">
        <v>0</v>
      </c>
      <c r="D44" s="131">
        <v>2.5</v>
      </c>
      <c r="E44" s="131">
        <v>0</v>
      </c>
      <c r="F44" s="131">
        <v>0</v>
      </c>
      <c r="G44" s="131">
        <v>0</v>
      </c>
      <c r="H44" s="131">
        <v>0</v>
      </c>
    </row>
    <row r="45" spans="1:8" ht="15.6" x14ac:dyDescent="0.3">
      <c r="A45" s="111" t="s">
        <v>172</v>
      </c>
      <c r="B45" s="109" t="s">
        <v>122</v>
      </c>
      <c r="C45" s="131">
        <v>100</v>
      </c>
      <c r="D45" s="131">
        <v>100</v>
      </c>
      <c r="E45" s="131">
        <v>100</v>
      </c>
      <c r="F45" s="131">
        <v>100</v>
      </c>
      <c r="G45" s="131">
        <v>100</v>
      </c>
      <c r="H45" s="131">
        <v>100</v>
      </c>
    </row>
    <row r="46" spans="1:8" ht="15.6" x14ac:dyDescent="0.3">
      <c r="A46" s="111" t="s">
        <v>173</v>
      </c>
      <c r="B46" s="109" t="s">
        <v>122</v>
      </c>
      <c r="C46" s="133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</row>
    <row r="47" spans="1:8" ht="46.8" x14ac:dyDescent="0.3">
      <c r="A47" s="134" t="s">
        <v>174</v>
      </c>
      <c r="B47" s="109" t="s">
        <v>122</v>
      </c>
      <c r="C47" s="131">
        <v>2602.63</v>
      </c>
      <c r="D47" s="131">
        <v>973.7</v>
      </c>
      <c r="E47" s="131">
        <v>437</v>
      </c>
      <c r="F47" s="131">
        <v>2811.5</v>
      </c>
      <c r="G47" s="131">
        <v>367.3</v>
      </c>
      <c r="H47" s="131">
        <v>198.5</v>
      </c>
    </row>
    <row r="48" spans="1:8" ht="15.6" x14ac:dyDescent="0.3">
      <c r="A48" s="108" t="s">
        <v>175</v>
      </c>
      <c r="B48" s="109" t="s">
        <v>122</v>
      </c>
      <c r="C48" s="133">
        <v>0</v>
      </c>
      <c r="D48" s="131">
        <v>0</v>
      </c>
      <c r="E48" s="131">
        <v>0</v>
      </c>
      <c r="F48" s="131">
        <v>0</v>
      </c>
      <c r="G48" s="131">
        <v>200.9</v>
      </c>
      <c r="H48" s="131">
        <v>416.1</v>
      </c>
    </row>
    <row r="49" spans="1:9" ht="15.6" x14ac:dyDescent="0.3">
      <c r="A49" s="115" t="s">
        <v>176</v>
      </c>
      <c r="B49" s="109" t="s">
        <v>122</v>
      </c>
      <c r="C49" s="106">
        <f t="shared" ref="C49:H49" si="5">C33+C34+C35+C36+C37+C38+C39+C47+C48</f>
        <v>23910.149999999998</v>
      </c>
      <c r="D49" s="106">
        <f t="shared" si="5"/>
        <v>15509.2</v>
      </c>
      <c r="E49" s="106">
        <f t="shared" si="5"/>
        <v>29772</v>
      </c>
      <c r="F49" s="106">
        <f t="shared" si="5"/>
        <v>28861.5</v>
      </c>
      <c r="G49" s="106">
        <f t="shared" si="5"/>
        <v>8287.5</v>
      </c>
      <c r="H49" s="106">
        <f t="shared" si="5"/>
        <v>8576</v>
      </c>
    </row>
    <row r="50" spans="1:9" ht="15.6" x14ac:dyDescent="0.3">
      <c r="A50" s="108"/>
      <c r="B50" s="109"/>
      <c r="C50" s="135"/>
      <c r="D50" s="127"/>
      <c r="E50" s="127"/>
      <c r="F50" s="127"/>
      <c r="G50" s="129"/>
      <c r="H50" s="127"/>
    </row>
    <row r="51" spans="1:9" ht="31.2" x14ac:dyDescent="0.3">
      <c r="A51" s="108" t="s">
        <v>177</v>
      </c>
      <c r="B51" s="109" t="s">
        <v>122</v>
      </c>
      <c r="C51" s="85">
        <f t="shared" ref="C51:H51" si="6">C31-C49</f>
        <v>1123.3500000000022</v>
      </c>
      <c r="D51" s="85">
        <f t="shared" si="6"/>
        <v>-782.70000000000073</v>
      </c>
      <c r="E51" s="85">
        <f t="shared" si="6"/>
        <v>-761</v>
      </c>
      <c r="F51" s="85">
        <f t="shared" si="6"/>
        <v>0</v>
      </c>
      <c r="G51" s="85">
        <f t="shared" si="6"/>
        <v>0</v>
      </c>
      <c r="H51" s="85">
        <f t="shared" si="6"/>
        <v>0</v>
      </c>
    </row>
    <row r="53" spans="1:9" ht="14.25" customHeight="1" x14ac:dyDescent="0.25">
      <c r="A53" s="194"/>
      <c r="B53" s="194"/>
      <c r="C53" s="194"/>
      <c r="D53" s="194"/>
      <c r="E53" s="194"/>
      <c r="F53" s="194"/>
      <c r="G53" s="194"/>
      <c r="H53" s="194"/>
    </row>
    <row r="55" spans="1:9" ht="15.6" x14ac:dyDescent="0.3">
      <c r="A55" s="92"/>
      <c r="B55" s="93"/>
      <c r="C55" s="93"/>
      <c r="D55" s="93"/>
      <c r="E55" s="94"/>
    </row>
    <row r="56" spans="1:9" ht="15.6" x14ac:dyDescent="0.3">
      <c r="A56" s="92"/>
      <c r="B56" s="93"/>
      <c r="C56" s="93"/>
      <c r="D56" s="93"/>
      <c r="E56" s="94"/>
    </row>
    <row r="57" spans="1:9" ht="15.6" x14ac:dyDescent="0.3">
      <c r="A57" s="197"/>
      <c r="B57" s="197"/>
      <c r="C57" s="197"/>
      <c r="D57" s="197"/>
      <c r="E57" s="197"/>
      <c r="F57" s="205"/>
      <c r="G57" s="205"/>
      <c r="H57" s="195"/>
      <c r="I57" s="195"/>
    </row>
    <row r="58" spans="1:9" ht="15.6" x14ac:dyDescent="0.3">
      <c r="A58" s="92"/>
      <c r="B58" s="92"/>
    </row>
    <row r="59" spans="1:9" ht="15.6" x14ac:dyDescent="0.3">
      <c r="A59" s="92"/>
      <c r="B59" s="92"/>
    </row>
    <row r="60" spans="1:9" ht="15.6" x14ac:dyDescent="0.3">
      <c r="A60" s="92"/>
      <c r="B60" s="206"/>
      <c r="C60" s="206"/>
      <c r="D60" s="206"/>
      <c r="E60" s="206"/>
    </row>
    <row r="61" spans="1:9" ht="15.6" x14ac:dyDescent="0.3">
      <c r="A61" s="92"/>
      <c r="B61" s="92"/>
    </row>
    <row r="62" spans="1:9" ht="15.6" x14ac:dyDescent="0.3">
      <c r="A62" s="92"/>
      <c r="B62" s="92"/>
    </row>
  </sheetData>
  <mergeCells count="11">
    <mergeCell ref="A53:H53"/>
    <mergeCell ref="A57:E57"/>
    <mergeCell ref="F57:G57"/>
    <mergeCell ref="H57:I57"/>
    <mergeCell ref="B60:E60"/>
    <mergeCell ref="A1:H1"/>
    <mergeCell ref="A2:H2"/>
    <mergeCell ref="A3:H3"/>
    <mergeCell ref="A5:A6"/>
    <mergeCell ref="B5:B6"/>
    <mergeCell ref="F5:H5"/>
  </mergeCells>
  <pageMargins left="0.1701388888888889" right="0.1701388888888889" top="0.37986111111111115" bottom="0.44027777777777777" header="0.51180555555555562" footer="0.51180555555555562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01_Демография</vt:lpstr>
      <vt:lpstr>02_Занятость</vt:lpstr>
      <vt:lpstr>03_АПК </vt:lpstr>
      <vt:lpstr>04_ОРТ</vt:lpstr>
      <vt:lpstr>05_Соцсфера </vt:lpstr>
      <vt:lpstr>06_Неналоговые доходы Б</vt:lpstr>
      <vt:lpstr>06_Сводный финансовый баланс Б</vt:lpstr>
      <vt:lpstr>Лист1</vt:lpstr>
      <vt:lpstr>'05_Соцсфера '!_ftn1</vt:lpstr>
      <vt:lpstr>'05_Соцсфера '!_ftnref1</vt:lpstr>
      <vt:lpstr>'01_Демография'!Заголовки_для_печати</vt:lpstr>
      <vt:lpstr>'02_Занятость'!Заголовки_для_печати</vt:lpstr>
      <vt:lpstr>'02_Занятость'!Область_печати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2022-11-09T04:47:15Z</dcterms:modified>
</cp:coreProperties>
</file>